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192.168.100.22\peo_cpp\PEO_ECHITATE\B. Documente activități\Activitatea A6\Financiar - buget\situații site\"/>
    </mc:Choice>
  </mc:AlternateContent>
  <xr:revisionPtr revIDLastSave="0" documentId="13_ncr:1_{21BA57F0-2C45-4CD8-915F-7622E6D2AA41}" xr6:coauthVersionLast="47" xr6:coauthVersionMax="47" xr10:uidLastSave="{00000000-0000-0000-0000-000000000000}"/>
  <bookViews>
    <workbookView xWindow="43080" yWindow="-120" windowWidth="29040" windowHeight="17520" xr2:uid="{30F02787-09EE-45C1-95A6-EBE90970BDB8}"/>
  </bookViews>
  <sheets>
    <sheet name="Centralizator" sheetId="1" r:id="rId1"/>
    <sheet name="Legendă" sheetId="2" state="hidden" r:id="rId2"/>
  </sheets>
  <definedNames>
    <definedName name="_xlnm._FilterDatabase" localSheetId="0" hidden="1">Centralizator!$A$5:$AA$50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Z9" i="1" l="1"/>
  <c r="AC15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26" i="1"/>
  <c r="Z25" i="1"/>
  <c r="Z18" i="1"/>
  <c r="Z19" i="1"/>
  <c r="Z20" i="1"/>
  <c r="Z21" i="1"/>
  <c r="Z22" i="1"/>
  <c r="Z23" i="1"/>
  <c r="Z7" i="1"/>
  <c r="Z8" i="1"/>
  <c r="Z10" i="1"/>
  <c r="Z11" i="1"/>
  <c r="Z12" i="1"/>
  <c r="Z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6" i="1"/>
  <c r="Z29" i="1" l="1"/>
  <c r="AC23" i="1"/>
  <c r="Z17" i="1"/>
  <c r="AC11" i="1"/>
  <c r="AB50" i="1"/>
  <c r="AC50" i="1"/>
  <c r="Z30" i="1"/>
  <c r="Z16" i="1"/>
  <c r="P23" i="1"/>
  <c r="P50" i="1" s="1"/>
  <c r="J23" i="1"/>
  <c r="J50" i="1" s="1"/>
  <c r="Q26" i="1"/>
  <c r="Q45" i="1"/>
  <c r="Z15" i="1"/>
  <c r="H39" i="1"/>
  <c r="Q13" i="1"/>
  <c r="N13" i="1"/>
  <c r="H13" i="1"/>
  <c r="H16" i="1"/>
  <c r="H17" i="1"/>
  <c r="H19" i="1"/>
  <c r="H25" i="1"/>
  <c r="H29" i="1"/>
  <c r="H32" i="1"/>
  <c r="H34" i="1"/>
  <c r="H36" i="1"/>
  <c r="H37" i="1"/>
  <c r="H42" i="1"/>
  <c r="H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1" i="1"/>
  <c r="K42" i="1"/>
  <c r="K43" i="1"/>
  <c r="K44" i="1"/>
  <c r="K45" i="1"/>
  <c r="K46" i="1"/>
  <c r="K47" i="1"/>
  <c r="K48" i="1"/>
  <c r="K49" i="1"/>
  <c r="K6" i="1"/>
  <c r="Y50" i="1"/>
  <c r="S50" i="1"/>
  <c r="M50" i="1"/>
  <c r="F50" i="1"/>
  <c r="T15" i="1"/>
  <c r="T16" i="1"/>
  <c r="T17" i="1"/>
  <c r="T22" i="1"/>
  <c r="T23" i="1"/>
  <c r="T34" i="1"/>
  <c r="T37" i="1"/>
  <c r="T38" i="1"/>
  <c r="T40" i="1"/>
  <c r="T41" i="1"/>
  <c r="T46" i="1"/>
  <c r="T48" i="1"/>
  <c r="T12" i="1"/>
  <c r="Q7" i="1"/>
  <c r="Q8" i="1"/>
  <c r="Q9" i="1"/>
  <c r="Q10" i="1"/>
  <c r="Q11" i="1"/>
  <c r="Q12" i="1"/>
  <c r="Q14" i="1"/>
  <c r="Q15" i="1"/>
  <c r="Q16" i="1"/>
  <c r="Q17" i="1"/>
  <c r="Q18" i="1"/>
  <c r="Q19" i="1"/>
  <c r="Q20" i="1"/>
  <c r="Q21" i="1"/>
  <c r="Q22" i="1"/>
  <c r="Q23" i="1"/>
  <c r="Q24" i="1"/>
  <c r="Q25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6" i="1"/>
  <c r="Q47" i="1"/>
  <c r="Q48" i="1"/>
  <c r="Q49" i="1"/>
  <c r="Q6" i="1"/>
  <c r="N9" i="1"/>
  <c r="N12" i="1"/>
  <c r="N15" i="1"/>
  <c r="N16" i="1"/>
  <c r="N17" i="1"/>
  <c r="N18" i="1"/>
  <c r="N19" i="1"/>
  <c r="N20" i="1"/>
  <c r="N21" i="1"/>
  <c r="N22" i="1"/>
  <c r="N23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40" i="1"/>
  <c r="N41" i="1"/>
  <c r="N42" i="1"/>
  <c r="N43" i="1"/>
  <c r="N44" i="1"/>
  <c r="N46" i="1"/>
  <c r="N48" i="1"/>
  <c r="N49" i="1"/>
  <c r="N6" i="1"/>
  <c r="K23" i="1" l="1"/>
  <c r="K50" i="1" s="1"/>
  <c r="H50" i="1"/>
  <c r="N50" i="1"/>
  <c r="T50" i="1"/>
  <c r="Q50" i="1"/>
  <c r="Z50" i="1"/>
</calcChain>
</file>

<file path=xl/sharedStrings.xml><?xml version="1.0" encoding="utf-8"?>
<sst xmlns="http://schemas.openxmlformats.org/spreadsheetml/2006/main" count="635" uniqueCount="97">
  <si>
    <t>Universitate</t>
  </si>
  <si>
    <t xml:space="preserve">U02.Universitatea Tehnică de Construcţii din Bucureşti </t>
  </si>
  <si>
    <t xml:space="preserve">U05.Universitatea din Bucureşti </t>
  </si>
  <si>
    <t xml:space="preserve">U07.Academia de Studii Economice din Bucureşti </t>
  </si>
  <si>
    <t>U09.Universitatea Naţională de Arte din Bucureşti</t>
  </si>
  <si>
    <t xml:space="preserve">U10.Universitatea Naţională de Artă Teatrală şi Cinematografică "I. L. Caragiale" din Bucureşti </t>
  </si>
  <si>
    <t>U12.Şcoala Naţională de Studii Politice şi Administrative din Bucureşti</t>
  </si>
  <si>
    <t xml:space="preserve">U13.Universitatea "1 Decembrie 1918" din Alba Iulia </t>
  </si>
  <si>
    <t xml:space="preserve">U14.Universitatea "Aurel Vlaicu" din Arad </t>
  </si>
  <si>
    <t xml:space="preserve">U15.Universitatea "Vasile Alecsandri" din Bacău </t>
  </si>
  <si>
    <t xml:space="preserve">U19.Universitatea de Ştiinţe Agricole şi Medicină Veterinară din Cluj-Napoca </t>
  </si>
  <si>
    <t xml:space="preserve">U22.Academia Națională de Muzică "Gheorghe Dima" din Cluj-Napoca </t>
  </si>
  <si>
    <t xml:space="preserve">U23.Universitatea de Artă şi Design din Cluj-Napoca </t>
  </si>
  <si>
    <t xml:space="preserve">U31.Universitatea "Alexandru Ioan Cuza" din Iaşi </t>
  </si>
  <si>
    <t xml:space="preserve">U33.Universitatea Naţională de Arte "George Enescu" din Iaşi </t>
  </si>
  <si>
    <t xml:space="preserve">U34.Universitatea din Oradea </t>
  </si>
  <si>
    <t>U45.Universitatea de Arte din Târgu Mureş</t>
  </si>
  <si>
    <t>U46.Universitatea Politehnica Timişoara</t>
  </si>
  <si>
    <t xml:space="preserve">U48.Universitatea de Vest din Timişoara </t>
  </si>
  <si>
    <t>n/a</t>
  </si>
  <si>
    <t>documente încărcate</t>
  </si>
  <si>
    <t>S1</t>
  </si>
  <si>
    <t>S2</t>
  </si>
  <si>
    <t>Total</t>
  </si>
  <si>
    <t>documente încărcate neverificate</t>
  </si>
  <si>
    <t>Fără CP</t>
  </si>
  <si>
    <t>nu are cerere de plată generată</t>
  </si>
  <si>
    <t>există CP nevalidat</t>
  </si>
  <si>
    <t xml:space="preserve">U01.Universitatea Națională de Știință și Tehnologie Politehnica București </t>
  </si>
  <si>
    <t xml:space="preserve">U03.Universitatea de Arhitectură şi Urbanism "Ion Mincu" din Bucureşti </t>
  </si>
  <si>
    <t xml:space="preserve">U04.Universitatea de Științe Agronomice și Medicină Veterinară din București </t>
  </si>
  <si>
    <t>U06.Universitatea de Medicină şi Farmacie "Carol Davila" din Bucureşti</t>
  </si>
  <si>
    <t xml:space="preserve">U11.Universitatea Naţională de Educaţie Fizică şi Sport din Bucureşti </t>
  </si>
  <si>
    <t>U17.Universitatea "Transilvania" din Braşov</t>
  </si>
  <si>
    <t xml:space="preserve">U18.Universitatea Tehnică din Cluj-Napoca </t>
  </si>
  <si>
    <t>U20.Universitatea "Babeş-Bolyai" din Cluj-Napoca</t>
  </si>
  <si>
    <t>U21.Universitatea de Medicină şi Farmacie "Iuliu Haţieganu" din Cluj-Napoca</t>
  </si>
  <si>
    <t xml:space="preserve">U24.Universitatea "Ovidius" din Constanţa </t>
  </si>
  <si>
    <t>U25.Universitatea Maritimă din Constanţa</t>
  </si>
  <si>
    <t>U26.Universitatea din Craiova</t>
  </si>
  <si>
    <t>U27.Universitatea de Medicină şi Farmacie din Craiova</t>
  </si>
  <si>
    <t xml:space="preserve">U28.Universitatea "Dunărea de Jos" din Galaţi </t>
  </si>
  <si>
    <t xml:space="preserve">U29.Universitatea Tehnică "Gheorghe Asachi" din Iaşi </t>
  </si>
  <si>
    <t xml:space="preserve">U30.Universitatea pentru Științele Vieții "Ion Ionescu de la Brad" din Iași </t>
  </si>
  <si>
    <t xml:space="preserve">U32.Universitatea de Medicină şi Farmacie "Grigore T. Popa" din Iaşi </t>
  </si>
  <si>
    <t xml:space="preserve">U35.Universitatea din Petroşani </t>
  </si>
  <si>
    <t>U37.Universitatea Petrol-Gaze din Ploieşti</t>
  </si>
  <si>
    <t>U39.Universitatea "Lucian Blaga" din Sibiu</t>
  </si>
  <si>
    <t xml:space="preserve">U40.Universitatea "Ştefan cel Mare" din Suceava </t>
  </si>
  <si>
    <t xml:space="preserve">U41.Universitatea "Valahia" din Târgovişte </t>
  </si>
  <si>
    <t xml:space="preserve">U42.Universitatea "Constantin Brâncuşi" din Târgu Jiu </t>
  </si>
  <si>
    <t>U44.Universitatea de Medicină, Farmacie, Științe și Tehnologie din Târgu Mureș</t>
  </si>
  <si>
    <t>U47.Universitatea de Științele Vieții "Regele Mihai I" din Timișoara</t>
  </si>
  <si>
    <t xml:space="preserve">documente încărcate </t>
  </si>
  <si>
    <t>Status documente plată</t>
  </si>
  <si>
    <t>Nr.stud. plătiți</t>
  </si>
  <si>
    <t>Cuantum bursă</t>
  </si>
  <si>
    <t>Sesiunea 1 - Februarie</t>
  </si>
  <si>
    <t>Studenți sesiunea 1 - Martie</t>
  </si>
  <si>
    <t>Studenți sesiunea 2 - Martie</t>
  </si>
  <si>
    <t>Studenți sesiunea 1 - Aprilie</t>
  </si>
  <si>
    <t>Studenți sesiunea 2 - Aprilie</t>
  </si>
  <si>
    <t>n/a (comun cu Sesiunea 1)</t>
  </si>
  <si>
    <t xml:space="preserve">U49.Universitatea de Medicină şi Farmacie "Victor Babeş" din Timişoara </t>
  </si>
  <si>
    <t>Studenți sesiunea 1 &amp; 2 - Mai</t>
  </si>
  <si>
    <t>TOTAL</t>
  </si>
  <si>
    <t>lipsă documente universitate</t>
  </si>
  <si>
    <t>universitatea a încărcat documentele justificative</t>
  </si>
  <si>
    <t>universitatea nu a încărcat documentele justificative</t>
  </si>
  <si>
    <t>are cerere de plată, dar acesta nu a putut fi validată</t>
  </si>
  <si>
    <t>CP trimis la MEC, 21.05</t>
  </si>
  <si>
    <t>cerere de plată trimisă la MEC în 21 mai 2026</t>
  </si>
  <si>
    <t>nu există sesiunea 2, nu este necesară CP</t>
  </si>
  <si>
    <r>
      <t>Informații \</t>
    </r>
    <r>
      <rPr>
        <b/>
        <u/>
        <sz val="11"/>
        <color theme="1"/>
        <rFont val="Aptos Narrow"/>
        <family val="2"/>
        <scheme val="minor"/>
      </rPr>
      <t xml:space="preserve"> Sesiunea de înregistrare GT din proiect și luna aferentă bursei</t>
    </r>
  </si>
  <si>
    <t>Mod plată burse către studenți</t>
  </si>
  <si>
    <t>Sumă plată (lei)</t>
  </si>
  <si>
    <t>pentru luna anterioară</t>
  </si>
  <si>
    <t xml:space="preserve"> pentru luna în curs </t>
  </si>
  <si>
    <t>Studenți sesiunea 1 &amp; 2 - Iunie</t>
  </si>
  <si>
    <t>CP trimis la MEC, data</t>
  </si>
  <si>
    <t>cerere de plată trimisă la MEC în data…</t>
  </si>
  <si>
    <t>nu există sesiunea 2 / nu este necesară CP</t>
  </si>
  <si>
    <t>Situația plăților aferente activității A6 – Acordarea de burse sociale studenților proveniți din medii și grupuri dezavantajate</t>
  </si>
  <si>
    <t>necestă clarificări</t>
  </si>
  <si>
    <t>documentele încărcate necesită clarificări/actualizări/completări</t>
  </si>
  <si>
    <t>documente încărcate/ documente încărcate neverificate</t>
  </si>
  <si>
    <t>universitatea a încărcat documentele justificative/ universitatea a încărcat documentele justificative, dar nu au fost încă verificate</t>
  </si>
  <si>
    <t>universitatea nu a încărcat documentele justificative (pentru CP transmise la MEC în urmă cu mai mult de o săptămână)</t>
  </si>
  <si>
    <t>CP trimis la MEC, 03.07</t>
  </si>
  <si>
    <t>CP trimis la MEC, 30.06</t>
  </si>
  <si>
    <t>10 iulie 2026, ora 12.00 </t>
  </si>
  <si>
    <t>Studenți sesiunea 1 &amp; 2 - Iulie</t>
  </si>
  <si>
    <t>CP trimis la MEC, 10.07</t>
  </si>
  <si>
    <t>documente încărcate nevalidate</t>
  </si>
  <si>
    <t>documente încărcate, lipsa un document</t>
  </si>
  <si>
    <t>CP trimis la MEC 07.07</t>
  </si>
  <si>
    <t>CP trimis la MEC 10.07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</si>
</sst>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theme="9" tint="-0.249977111117893"/>
      <name val="Aptos Narrow"/>
      <family val="2"/>
      <scheme val="minor"/>
    </font>
    <font>
      <sz val="10"/>
      <name val="Arial"/>
      <family val="2"/>
      <charset val="1"/>
    </font>
    <font>
      <sz val="11"/>
      <color rgb="FFFF0000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89999084444715716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2">
    <xf numFmtId="0" fontId="0" fillId="0" borderId="0"/>
    <xf numFmtId="0" fontId="3" fillId="0" borderId="0" applyFill="0" applyProtection="0"/>
    <xf numFmtId="43" fontId="1" fillId="0" borderId="0" applyFont="0" applyFill="0" applyBorder="0" applyAlignment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0" fontId="1" fillId="0" borderId="0"/>
    <xf numFmtId="43" fontId="1" fillId="0" borderId="0" applyFont="0" applyFill="0" applyBorder="0" applyProtection="0"/>
    <xf numFmtId="43" fontId="1" fillId="0" borderId="0" applyFont="0" applyFill="0" applyBorder="0" applyProtection="0"/>
  </cellStyleXfs>
  <cellXfs count="8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3" fontId="11" fillId="0" borderId="11" xfId="0" applyNumberFormat="1" applyFont="1" applyBorder="1" applyAlignment="1">
      <alignment horizontal="center" vertical="center" wrapText="1"/>
    </xf>
    <xf numFmtId="0" fontId="2" fillId="0" borderId="0" xfId="0" applyFont="1"/>
    <xf numFmtId="3" fontId="4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3" fontId="0" fillId="4" borderId="11" xfId="0" applyNumberForma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0" fillId="0" borderId="21" xfId="0" applyNumberFormat="1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3" fontId="0" fillId="4" borderId="5" xfId="0" applyNumberFormat="1" applyFill="1" applyBorder="1" applyAlignment="1">
      <alignment horizontal="center" vertical="center" wrapText="1"/>
    </xf>
    <xf numFmtId="3" fontId="0" fillId="4" borderId="13" xfId="0" applyNumberFormat="1" applyFill="1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24" xfId="0" applyNumberFormat="1" applyBorder="1" applyAlignment="1">
      <alignment horizontal="left" wrapText="1"/>
    </xf>
    <xf numFmtId="3" fontId="2" fillId="0" borderId="26" xfId="0" applyNumberFormat="1" applyFont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3" fontId="2" fillId="0" borderId="29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30" xfId="0" applyNumberFormat="1" applyBorder="1" applyAlignment="1">
      <alignment horizontal="center" vertical="center" wrapText="1"/>
    </xf>
    <xf numFmtId="3" fontId="0" fillId="0" borderId="31" xfId="0" applyNumberFormat="1" applyBorder="1" applyAlignment="1">
      <alignment horizontal="center" vertical="center" wrapText="1"/>
    </xf>
    <xf numFmtId="3" fontId="0" fillId="0" borderId="32" xfId="0" applyNumberFormat="1" applyBorder="1" applyAlignment="1">
      <alignment horizontal="center" vertical="center" wrapText="1"/>
    </xf>
    <xf numFmtId="3" fontId="0" fillId="0" borderId="33" xfId="0" applyNumberFormat="1" applyBorder="1" applyAlignment="1">
      <alignment horizontal="center" vertical="center" wrapText="1"/>
    </xf>
    <xf numFmtId="3" fontId="0" fillId="0" borderId="34" xfId="0" applyNumberFormat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3" fontId="6" fillId="0" borderId="37" xfId="0" applyNumberFormat="1" applyFont="1" applyBorder="1" applyAlignment="1">
      <alignment horizontal="center" vertical="center" wrapText="1"/>
    </xf>
    <xf numFmtId="3" fontId="0" fillId="0" borderId="38" xfId="0" applyNumberFormat="1" applyBorder="1" applyAlignment="1">
      <alignment horizontal="center" vertical="center" wrapText="1"/>
    </xf>
    <xf numFmtId="3" fontId="0" fillId="0" borderId="39" xfId="0" applyNumberFormat="1" applyBorder="1" applyAlignment="1">
      <alignment horizontal="center" vertical="center" wrapText="1"/>
    </xf>
    <xf numFmtId="3" fontId="0" fillId="0" borderId="40" xfId="0" applyNumberFormat="1" applyBorder="1" applyAlignment="1">
      <alignment horizontal="center" vertical="center" wrapText="1"/>
    </xf>
    <xf numFmtId="3" fontId="6" fillId="0" borderId="36" xfId="0" applyNumberFormat="1" applyFont="1" applyBorder="1" applyAlignment="1">
      <alignment horizontal="center" vertical="center" wrapText="1"/>
    </xf>
    <xf numFmtId="3" fontId="0" fillId="0" borderId="41" xfId="0" applyNumberFormat="1" applyBorder="1" applyAlignment="1">
      <alignment horizontal="center" vertical="center" wrapText="1"/>
    </xf>
    <xf numFmtId="3" fontId="0" fillId="0" borderId="42" xfId="0" applyNumberFormat="1" applyBorder="1" applyAlignment="1">
      <alignment horizontal="center" vertical="center" wrapText="1"/>
    </xf>
    <xf numFmtId="3" fontId="4" fillId="0" borderId="43" xfId="0" applyNumberFormat="1" applyFont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 vertical="center" wrapText="1"/>
    </xf>
    <xf numFmtId="3" fontId="0" fillId="0" borderId="43" xfId="0" applyNumberForma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</cellXfs>
  <cellStyles count="12">
    <cellStyle name="Comma 2" xfId="4" xr:uid="{1E1A618C-D2D1-49CC-87D3-3B8A3483BE8A}"/>
    <cellStyle name="Comma 2 2" xfId="8" xr:uid="{E3DADAB5-5D59-4F5B-AB9C-D4776D4FF478}"/>
    <cellStyle name="Comma 3" xfId="2" xr:uid="{9FAE9B5F-20C6-48C4-8F01-B9D490D82C63}"/>
    <cellStyle name="Comma 4" xfId="6" xr:uid="{F65A70F8-8A68-43D3-BD3B-61FDEFE37BB2}"/>
    <cellStyle name="Normal" xfId="0" builtinId="0"/>
    <cellStyle name="Normal 2" xfId="1" xr:uid="{36495A74-DE82-435F-9EE6-0E111409FD74}"/>
    <cellStyle name="Normal 3" xfId="5" xr:uid="{23169E98-1A37-4960-AD2C-97FA49955892}"/>
    <cellStyle name="Normal 3 2" xfId="9" xr:uid="{2A7E8B72-B43E-4029-A4B5-5FB0C8E478D6}"/>
    <cellStyle name="Virgulă 2" xfId="3" xr:uid="{68379B37-4F53-40CF-87F5-189BF912BD55}"/>
    <cellStyle name="Virgulă 2 2" xfId="7" xr:uid="{D36849F3-6DFD-425E-827E-49B1B16FD417}"/>
    <cellStyle name="Virgulă 3" xfId="10" xr:uid="{C4918D9A-CEAC-47B3-90FE-479EE99C65D4}"/>
    <cellStyle name="Virgulă 4" xfId="11" xr:uid="{B7ABE0BC-A246-4633-BAAB-328FD723AD3A}"/>
  </cellStyles>
  <dxfs count="154"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D1631-EE86-489E-BB57-CAB3E3AB736D}">
  <sheetPr>
    <pageSetUpPr fitToPage="1"/>
  </sheetPr>
  <dimension ref="A1:AD63"/>
  <sheetViews>
    <sheetView tabSelected="1" zoomScale="60" zoomScaleNormal="60" workbookViewId="0">
      <pane ySplit="5" topLeftCell="A6" activePane="bottomLeft" state="frozen"/>
      <selection pane="bottomLeft" activeCell="AA13" sqref="AA13"/>
    </sheetView>
  </sheetViews>
  <sheetFormatPr defaultColWidth="9.265625" defaultRowHeight="14.25" x14ac:dyDescent="0.45"/>
  <cols>
    <col min="1" max="1" width="33.86328125" style="27" customWidth="1"/>
    <col min="2" max="2" width="12.3984375" style="24" customWidth="1"/>
    <col min="3" max="3" width="8.59765625" style="25" customWidth="1"/>
    <col min="4" max="4" width="6.46484375" style="25" customWidth="1"/>
    <col min="5" max="5" width="6.59765625" style="25" customWidth="1"/>
    <col min="6" max="7" width="9.59765625" style="25" customWidth="1"/>
    <col min="8" max="8" width="10.9296875" style="25" customWidth="1"/>
    <col min="9" max="9" width="11.1328125" style="25" customWidth="1"/>
    <col min="10" max="10" width="10.46484375" style="25" customWidth="1"/>
    <col min="11" max="11" width="11.73046875" style="25" customWidth="1"/>
    <col min="12" max="12" width="16.86328125" style="25" customWidth="1"/>
    <col min="13" max="14" width="12.265625" style="25" customWidth="1"/>
    <col min="15" max="15" width="15.86328125" style="25" bestFit="1" customWidth="1"/>
    <col min="16" max="16" width="14.73046875" style="25" customWidth="1"/>
    <col min="17" max="17" width="14" style="25" customWidth="1"/>
    <col min="18" max="18" width="15.86328125" style="25" bestFit="1" customWidth="1"/>
    <col min="19" max="19" width="14.73046875" style="25" bestFit="1" customWidth="1"/>
    <col min="20" max="20" width="13.1328125" style="25" customWidth="1"/>
    <col min="21" max="21" width="15.86328125" style="25" bestFit="1" customWidth="1"/>
    <col min="22" max="22" width="14.73046875" style="25" bestFit="1" customWidth="1"/>
    <col min="23" max="23" width="13.1328125" style="25" customWidth="1"/>
    <col min="24" max="24" width="15.86328125" style="25" bestFit="1" customWidth="1"/>
    <col min="25" max="26" width="12.46484375" style="25" customWidth="1"/>
    <col min="27" max="27" width="15.86328125" style="25" customWidth="1"/>
    <col min="28" max="29" width="12.46484375" style="25" customWidth="1"/>
    <col min="30" max="30" width="16.06640625" style="25" bestFit="1" customWidth="1"/>
    <col min="31" max="16384" width="9.265625" style="26"/>
  </cols>
  <sheetData>
    <row r="1" spans="1:30" x14ac:dyDescent="0.45">
      <c r="A1" s="22" t="s">
        <v>82</v>
      </c>
    </row>
    <row r="2" spans="1:30" x14ac:dyDescent="0.45">
      <c r="A2" s="22" t="s">
        <v>90</v>
      </c>
    </row>
    <row r="3" spans="1:30" ht="14.65" thickBot="1" x14ac:dyDescent="0.5"/>
    <row r="4" spans="1:30" s="1" customFormat="1" x14ac:dyDescent="0.45">
      <c r="A4" s="81" t="s">
        <v>73</v>
      </c>
      <c r="B4" s="82"/>
      <c r="C4" s="82"/>
      <c r="D4" s="82"/>
      <c r="E4" s="83"/>
      <c r="F4" s="77" t="s">
        <v>57</v>
      </c>
      <c r="G4" s="75"/>
      <c r="H4" s="75"/>
      <c r="I4" s="75"/>
      <c r="J4" s="77" t="s">
        <v>58</v>
      </c>
      <c r="K4" s="75"/>
      <c r="L4" s="75"/>
      <c r="M4" s="77" t="s">
        <v>59</v>
      </c>
      <c r="N4" s="75"/>
      <c r="O4" s="76"/>
      <c r="P4" s="77" t="s">
        <v>60</v>
      </c>
      <c r="Q4" s="75"/>
      <c r="R4" s="76"/>
      <c r="S4" s="77" t="s">
        <v>61</v>
      </c>
      <c r="T4" s="75"/>
      <c r="U4" s="76"/>
      <c r="V4" s="77" t="s">
        <v>64</v>
      </c>
      <c r="W4" s="75"/>
      <c r="X4" s="76"/>
      <c r="Y4" s="75" t="s">
        <v>78</v>
      </c>
      <c r="Z4" s="75"/>
      <c r="AA4" s="76"/>
      <c r="AB4" s="75" t="s">
        <v>91</v>
      </c>
      <c r="AC4" s="75"/>
      <c r="AD4" s="76"/>
    </row>
    <row r="5" spans="1:30" s="1" customFormat="1" ht="42.75" x14ac:dyDescent="0.45">
      <c r="A5" s="6" t="s">
        <v>0</v>
      </c>
      <c r="B5" s="4" t="s">
        <v>74</v>
      </c>
      <c r="C5" s="18" t="s">
        <v>23</v>
      </c>
      <c r="D5" s="18" t="s">
        <v>21</v>
      </c>
      <c r="E5" s="19" t="s">
        <v>22</v>
      </c>
      <c r="F5" s="16" t="s">
        <v>55</v>
      </c>
      <c r="G5" s="3" t="s">
        <v>56</v>
      </c>
      <c r="H5" s="3" t="s">
        <v>75</v>
      </c>
      <c r="I5" s="17" t="s">
        <v>54</v>
      </c>
      <c r="J5" s="16" t="s">
        <v>55</v>
      </c>
      <c r="K5" s="3" t="s">
        <v>75</v>
      </c>
      <c r="L5" s="17" t="s">
        <v>54</v>
      </c>
      <c r="M5" s="16" t="s">
        <v>55</v>
      </c>
      <c r="N5" s="3" t="s">
        <v>75</v>
      </c>
      <c r="O5" s="17" t="s">
        <v>54</v>
      </c>
      <c r="P5" s="16" t="s">
        <v>55</v>
      </c>
      <c r="Q5" s="3" t="s">
        <v>75</v>
      </c>
      <c r="R5" s="17" t="s">
        <v>54</v>
      </c>
      <c r="S5" s="16" t="s">
        <v>55</v>
      </c>
      <c r="T5" s="3" t="s">
        <v>75</v>
      </c>
      <c r="U5" s="17" t="s">
        <v>54</v>
      </c>
      <c r="V5" s="16" t="s">
        <v>55</v>
      </c>
      <c r="W5" s="3" t="s">
        <v>75</v>
      </c>
      <c r="X5" s="17" t="s">
        <v>54</v>
      </c>
      <c r="Y5" s="5" t="s">
        <v>55</v>
      </c>
      <c r="Z5" s="3" t="s">
        <v>75</v>
      </c>
      <c r="AA5" s="17" t="s">
        <v>54</v>
      </c>
      <c r="AB5" s="5" t="s">
        <v>55</v>
      </c>
      <c r="AC5" s="3" t="s">
        <v>75</v>
      </c>
      <c r="AD5" s="17" t="s">
        <v>54</v>
      </c>
    </row>
    <row r="6" spans="1:30" ht="28.5" x14ac:dyDescent="0.45">
      <c r="A6" s="28" t="s">
        <v>28</v>
      </c>
      <c r="B6" s="29" t="s">
        <v>76</v>
      </c>
      <c r="C6" s="30">
        <v>2987</v>
      </c>
      <c r="D6" s="30">
        <v>2380</v>
      </c>
      <c r="E6" s="31">
        <v>607</v>
      </c>
      <c r="F6" s="32">
        <v>2380</v>
      </c>
      <c r="G6" s="33">
        <v>198</v>
      </c>
      <c r="H6" s="33">
        <f>F6*G6</f>
        <v>471240</v>
      </c>
      <c r="I6" s="21" t="s">
        <v>20</v>
      </c>
      <c r="J6" s="32">
        <v>2380</v>
      </c>
      <c r="K6" s="33">
        <f>J6*925</f>
        <v>2201500</v>
      </c>
      <c r="L6" s="21" t="s">
        <v>20</v>
      </c>
      <c r="M6" s="32">
        <v>607</v>
      </c>
      <c r="N6" s="33">
        <f>M6*925</f>
        <v>561475</v>
      </c>
      <c r="O6" s="34" t="s">
        <v>20</v>
      </c>
      <c r="P6" s="32">
        <v>2980</v>
      </c>
      <c r="Q6" s="33">
        <f>P6*925</f>
        <v>2756500</v>
      </c>
      <c r="R6" s="34" t="s">
        <v>20</v>
      </c>
      <c r="S6" s="35" t="s">
        <v>19</v>
      </c>
      <c r="T6" s="36" t="s">
        <v>19</v>
      </c>
      <c r="U6" s="34" t="s">
        <v>62</v>
      </c>
      <c r="V6" s="35">
        <v>2980</v>
      </c>
      <c r="W6" s="36">
        <f>V6*925</f>
        <v>2756500</v>
      </c>
      <c r="X6" s="34" t="s">
        <v>20</v>
      </c>
      <c r="Y6" s="37">
        <v>2977</v>
      </c>
      <c r="Z6" s="33">
        <f>Y6*925</f>
        <v>2753725</v>
      </c>
      <c r="AA6" s="53" t="s">
        <v>92</v>
      </c>
      <c r="AB6" s="37"/>
      <c r="AC6" s="33"/>
      <c r="AD6" s="34"/>
    </row>
    <row r="7" spans="1:30" ht="28.5" x14ac:dyDescent="0.45">
      <c r="A7" s="28" t="s">
        <v>1</v>
      </c>
      <c r="B7" s="29" t="s">
        <v>76</v>
      </c>
      <c r="C7" s="30">
        <v>529</v>
      </c>
      <c r="D7" s="30">
        <v>529</v>
      </c>
      <c r="E7" s="31">
        <v>0</v>
      </c>
      <c r="F7" s="32" t="s">
        <v>19</v>
      </c>
      <c r="G7" s="33" t="s">
        <v>19</v>
      </c>
      <c r="H7" s="33" t="s">
        <v>19</v>
      </c>
      <c r="I7" s="33" t="s">
        <v>19</v>
      </c>
      <c r="J7" s="32">
        <v>529</v>
      </c>
      <c r="K7" s="33">
        <f t="shared" ref="K7:K49" si="0">J7*925</f>
        <v>489325</v>
      </c>
      <c r="L7" s="21" t="s">
        <v>20</v>
      </c>
      <c r="M7" s="32" t="s">
        <v>19</v>
      </c>
      <c r="N7" s="33" t="s">
        <v>19</v>
      </c>
      <c r="O7" s="34" t="s">
        <v>19</v>
      </c>
      <c r="P7" s="32">
        <v>529</v>
      </c>
      <c r="Q7" s="33">
        <f t="shared" ref="Q7:Q49" si="1">P7*925</f>
        <v>489325</v>
      </c>
      <c r="R7" s="34" t="s">
        <v>20</v>
      </c>
      <c r="S7" s="35" t="s">
        <v>19</v>
      </c>
      <c r="T7" s="36" t="s">
        <v>19</v>
      </c>
      <c r="U7" s="34" t="s">
        <v>19</v>
      </c>
      <c r="V7" s="35">
        <v>528</v>
      </c>
      <c r="W7" s="36">
        <f t="shared" ref="W7:W49" si="2">V7*925</f>
        <v>488400</v>
      </c>
      <c r="X7" s="34" t="s">
        <v>53</v>
      </c>
      <c r="Y7" s="37">
        <v>526</v>
      </c>
      <c r="Z7" s="33">
        <f t="shared" ref="Z7:Z12" si="3">Y7*925</f>
        <v>486550</v>
      </c>
      <c r="AA7" s="53" t="s">
        <v>88</v>
      </c>
      <c r="AB7" s="37"/>
      <c r="AC7" s="33"/>
      <c r="AD7" s="34"/>
    </row>
    <row r="8" spans="1:30" ht="28.5" x14ac:dyDescent="0.45">
      <c r="A8" s="28" t="s">
        <v>29</v>
      </c>
      <c r="B8" s="29" t="s">
        <v>76</v>
      </c>
      <c r="C8" s="30">
        <v>202</v>
      </c>
      <c r="D8" s="30">
        <v>202</v>
      </c>
      <c r="E8" s="31">
        <v>0</v>
      </c>
      <c r="F8" s="32" t="s">
        <v>19</v>
      </c>
      <c r="G8" s="33" t="s">
        <v>19</v>
      </c>
      <c r="H8" s="33" t="s">
        <v>19</v>
      </c>
      <c r="I8" s="33" t="s">
        <v>19</v>
      </c>
      <c r="J8" s="32">
        <v>202</v>
      </c>
      <c r="K8" s="33">
        <f t="shared" si="0"/>
        <v>186850</v>
      </c>
      <c r="L8" s="34" t="s">
        <v>20</v>
      </c>
      <c r="M8" s="32" t="s">
        <v>19</v>
      </c>
      <c r="N8" s="33" t="s">
        <v>19</v>
      </c>
      <c r="O8" s="34" t="s">
        <v>19</v>
      </c>
      <c r="P8" s="32">
        <v>202</v>
      </c>
      <c r="Q8" s="33">
        <f t="shared" si="1"/>
        <v>186850</v>
      </c>
      <c r="R8" s="34" t="s">
        <v>20</v>
      </c>
      <c r="S8" s="35" t="s">
        <v>19</v>
      </c>
      <c r="T8" s="36" t="s">
        <v>19</v>
      </c>
      <c r="U8" s="34" t="s">
        <v>20</v>
      </c>
      <c r="V8" s="35">
        <v>202</v>
      </c>
      <c r="W8" s="36">
        <f t="shared" si="2"/>
        <v>186850</v>
      </c>
      <c r="X8" s="34" t="s">
        <v>20</v>
      </c>
      <c r="Y8" s="35">
        <v>202</v>
      </c>
      <c r="Z8" s="33">
        <f t="shared" si="3"/>
        <v>186850</v>
      </c>
      <c r="AA8" s="53" t="s">
        <v>92</v>
      </c>
      <c r="AB8" s="37"/>
      <c r="AC8" s="33"/>
      <c r="AD8" s="34"/>
    </row>
    <row r="9" spans="1:30" ht="51" customHeight="1" x14ac:dyDescent="0.45">
      <c r="A9" s="28" t="s">
        <v>30</v>
      </c>
      <c r="B9" s="29" t="s">
        <v>76</v>
      </c>
      <c r="C9" s="30">
        <v>1069</v>
      </c>
      <c r="D9" s="30">
        <v>1001</v>
      </c>
      <c r="E9" s="31">
        <v>68</v>
      </c>
      <c r="F9" s="32" t="s">
        <v>19</v>
      </c>
      <c r="G9" s="33" t="s">
        <v>19</v>
      </c>
      <c r="H9" s="33" t="s">
        <v>19</v>
      </c>
      <c r="I9" s="33" t="s">
        <v>19</v>
      </c>
      <c r="J9" s="32">
        <v>818</v>
      </c>
      <c r="K9" s="33">
        <f t="shared" si="0"/>
        <v>756650</v>
      </c>
      <c r="L9" s="34" t="s">
        <v>20</v>
      </c>
      <c r="M9" s="32">
        <v>68</v>
      </c>
      <c r="N9" s="33">
        <f t="shared" ref="N9:N49" si="4">M9*925</f>
        <v>62900</v>
      </c>
      <c r="O9" s="34" t="s">
        <v>20</v>
      </c>
      <c r="P9" s="32">
        <v>886</v>
      </c>
      <c r="Q9" s="33">
        <f t="shared" si="1"/>
        <v>819550</v>
      </c>
      <c r="R9" s="34" t="s">
        <v>20</v>
      </c>
      <c r="S9" s="35" t="s">
        <v>19</v>
      </c>
      <c r="T9" s="36" t="s">
        <v>19</v>
      </c>
      <c r="U9" s="34" t="s">
        <v>19</v>
      </c>
      <c r="V9" s="35">
        <v>886</v>
      </c>
      <c r="W9" s="36">
        <f t="shared" si="2"/>
        <v>819550</v>
      </c>
      <c r="X9" s="34" t="s">
        <v>53</v>
      </c>
      <c r="Y9" s="37">
        <v>885</v>
      </c>
      <c r="Z9" s="33">
        <f t="shared" si="3"/>
        <v>818625</v>
      </c>
      <c r="AA9" s="53" t="s">
        <v>95</v>
      </c>
      <c r="AB9" s="37"/>
      <c r="AC9" s="33"/>
      <c r="AD9" s="34"/>
    </row>
    <row r="10" spans="1:30" ht="43.15" thickBot="1" x14ac:dyDescent="0.5">
      <c r="A10" s="28" t="s">
        <v>2</v>
      </c>
      <c r="B10" s="29" t="s">
        <v>76</v>
      </c>
      <c r="C10" s="30">
        <v>2176</v>
      </c>
      <c r="D10" s="30">
        <v>1540</v>
      </c>
      <c r="E10" s="31">
        <v>636</v>
      </c>
      <c r="F10" s="32" t="s">
        <v>19</v>
      </c>
      <c r="G10" s="33" t="s">
        <v>19</v>
      </c>
      <c r="H10" s="33" t="s">
        <v>19</v>
      </c>
      <c r="I10" s="33" t="s">
        <v>19</v>
      </c>
      <c r="J10" s="32">
        <v>1375</v>
      </c>
      <c r="K10" s="33">
        <f t="shared" si="0"/>
        <v>1271875</v>
      </c>
      <c r="L10" s="34" t="s">
        <v>93</v>
      </c>
      <c r="M10" s="32">
        <v>636</v>
      </c>
      <c r="N10" s="33">
        <v>588300</v>
      </c>
      <c r="O10" s="34" t="s">
        <v>95</v>
      </c>
      <c r="P10" s="32">
        <v>2176</v>
      </c>
      <c r="Q10" s="33">
        <f t="shared" si="1"/>
        <v>2012800</v>
      </c>
      <c r="R10" s="34" t="s">
        <v>93</v>
      </c>
      <c r="S10" s="35" t="s">
        <v>19</v>
      </c>
      <c r="T10" s="36" t="s">
        <v>19</v>
      </c>
      <c r="U10" s="34" t="s">
        <v>62</v>
      </c>
      <c r="V10" s="35">
        <v>2176</v>
      </c>
      <c r="W10" s="36">
        <f t="shared" si="2"/>
        <v>2012800</v>
      </c>
      <c r="X10" s="34" t="s">
        <v>95</v>
      </c>
      <c r="Y10" s="35">
        <v>2176</v>
      </c>
      <c r="Z10" s="33">
        <f t="shared" si="3"/>
        <v>2012800</v>
      </c>
      <c r="AA10" s="53" t="s">
        <v>95</v>
      </c>
      <c r="AB10" s="58"/>
      <c r="AC10" s="41"/>
      <c r="AD10" s="39"/>
    </row>
    <row r="11" spans="1:30" ht="28.5" x14ac:dyDescent="0.45">
      <c r="A11" s="28" t="s">
        <v>31</v>
      </c>
      <c r="B11" s="29" t="s">
        <v>77</v>
      </c>
      <c r="C11" s="30">
        <v>850</v>
      </c>
      <c r="D11" s="30">
        <v>850</v>
      </c>
      <c r="E11" s="31">
        <v>0</v>
      </c>
      <c r="F11" s="32" t="s">
        <v>19</v>
      </c>
      <c r="G11" s="33" t="s">
        <v>19</v>
      </c>
      <c r="H11" s="33" t="s">
        <v>19</v>
      </c>
      <c r="I11" s="33" t="s">
        <v>19</v>
      </c>
      <c r="J11" s="32">
        <v>850</v>
      </c>
      <c r="K11" s="33">
        <f t="shared" si="0"/>
        <v>786250</v>
      </c>
      <c r="L11" s="34" t="s">
        <v>20</v>
      </c>
      <c r="M11" s="32" t="s">
        <v>19</v>
      </c>
      <c r="N11" s="33" t="s">
        <v>19</v>
      </c>
      <c r="O11" s="34" t="s">
        <v>19</v>
      </c>
      <c r="P11" s="38">
        <v>850</v>
      </c>
      <c r="Q11" s="33">
        <f t="shared" si="1"/>
        <v>786250</v>
      </c>
      <c r="R11" s="39" t="s">
        <v>20</v>
      </c>
      <c r="S11" s="35" t="s">
        <v>19</v>
      </c>
      <c r="T11" s="36" t="s">
        <v>19</v>
      </c>
      <c r="U11" s="39" t="s">
        <v>19</v>
      </c>
      <c r="V11" s="35">
        <v>850</v>
      </c>
      <c r="W11" s="36">
        <f t="shared" si="2"/>
        <v>786250</v>
      </c>
      <c r="X11" s="39" t="s">
        <v>20</v>
      </c>
      <c r="Y11" s="37">
        <v>850</v>
      </c>
      <c r="Z11" s="33">
        <f t="shared" si="3"/>
        <v>786250</v>
      </c>
      <c r="AA11" s="34" t="s">
        <v>20</v>
      </c>
      <c r="AB11" s="62">
        <v>850</v>
      </c>
      <c r="AC11" s="63">
        <f>AB11*925</f>
        <v>786250</v>
      </c>
      <c r="AD11" s="64" t="s">
        <v>92</v>
      </c>
    </row>
    <row r="12" spans="1:30" ht="43.15" thickBot="1" x14ac:dyDescent="0.5">
      <c r="A12" s="28" t="s">
        <v>3</v>
      </c>
      <c r="B12" s="29" t="s">
        <v>77</v>
      </c>
      <c r="C12" s="30">
        <v>1774</v>
      </c>
      <c r="D12" s="30">
        <v>1608</v>
      </c>
      <c r="E12" s="31">
        <v>166</v>
      </c>
      <c r="F12" s="32" t="s">
        <v>19</v>
      </c>
      <c r="G12" s="33" t="s">
        <v>19</v>
      </c>
      <c r="H12" s="33" t="s">
        <v>19</v>
      </c>
      <c r="I12" s="33" t="s">
        <v>19</v>
      </c>
      <c r="J12" s="32">
        <v>1361</v>
      </c>
      <c r="K12" s="33">
        <f t="shared" si="0"/>
        <v>1258925</v>
      </c>
      <c r="L12" s="34" t="s">
        <v>20</v>
      </c>
      <c r="M12" s="32">
        <v>165</v>
      </c>
      <c r="N12" s="33">
        <f t="shared" si="4"/>
        <v>152625</v>
      </c>
      <c r="O12" s="39" t="s">
        <v>20</v>
      </c>
      <c r="P12" s="32">
        <v>1340</v>
      </c>
      <c r="Q12" s="33">
        <f t="shared" si="1"/>
        <v>1239500</v>
      </c>
      <c r="R12" s="39" t="s">
        <v>20</v>
      </c>
      <c r="S12" s="32">
        <v>166</v>
      </c>
      <c r="T12" s="37">
        <f>S12*925</f>
        <v>153550</v>
      </c>
      <c r="U12" s="39" t="s">
        <v>94</v>
      </c>
      <c r="V12" s="32">
        <v>1774</v>
      </c>
      <c r="W12" s="36">
        <f t="shared" si="2"/>
        <v>1640950</v>
      </c>
      <c r="X12" s="39" t="s">
        <v>94</v>
      </c>
      <c r="Y12" s="37">
        <v>1774</v>
      </c>
      <c r="Z12" s="33">
        <f t="shared" si="3"/>
        <v>1640950</v>
      </c>
      <c r="AA12" s="39" t="s">
        <v>20</v>
      </c>
      <c r="AB12" s="60"/>
      <c r="AC12" s="61"/>
      <c r="AD12" s="65"/>
    </row>
    <row r="13" spans="1:30" ht="36.75" customHeight="1" thickBot="1" x14ac:dyDescent="0.5">
      <c r="A13" s="28" t="s">
        <v>4</v>
      </c>
      <c r="B13" s="29" t="s">
        <v>76</v>
      </c>
      <c r="C13" s="30">
        <v>116</v>
      </c>
      <c r="D13" s="30">
        <v>105</v>
      </c>
      <c r="E13" s="31">
        <v>11</v>
      </c>
      <c r="F13" s="32">
        <v>105</v>
      </c>
      <c r="G13" s="33">
        <v>694</v>
      </c>
      <c r="H13" s="33">
        <f t="shared" ref="H13:H42" si="5">F13*G13</f>
        <v>72870</v>
      </c>
      <c r="I13" s="34" t="s">
        <v>20</v>
      </c>
      <c r="J13" s="32">
        <v>105</v>
      </c>
      <c r="K13" s="33">
        <f t="shared" si="0"/>
        <v>97125</v>
      </c>
      <c r="L13" s="34" t="s">
        <v>20</v>
      </c>
      <c r="M13" s="32">
        <v>11</v>
      </c>
      <c r="N13" s="33">
        <f>M13*925</f>
        <v>10175</v>
      </c>
      <c r="O13" s="34" t="s">
        <v>20</v>
      </c>
      <c r="P13" s="32">
        <v>116</v>
      </c>
      <c r="Q13" s="33">
        <f>P13*925</f>
        <v>107300</v>
      </c>
      <c r="R13" s="7" t="s">
        <v>66</v>
      </c>
      <c r="S13" s="35" t="s">
        <v>19</v>
      </c>
      <c r="T13" s="36" t="s">
        <v>19</v>
      </c>
      <c r="U13" s="34" t="s">
        <v>62</v>
      </c>
      <c r="V13" s="35">
        <v>116</v>
      </c>
      <c r="W13" s="36">
        <f t="shared" si="2"/>
        <v>107300</v>
      </c>
      <c r="X13" s="7" t="s">
        <v>66</v>
      </c>
      <c r="Y13" s="37"/>
      <c r="Z13" s="33"/>
      <c r="AA13" s="53"/>
      <c r="AB13" s="66"/>
      <c r="AC13" s="67"/>
      <c r="AD13" s="68"/>
    </row>
    <row r="14" spans="1:30" ht="48.75" customHeight="1" x14ac:dyDescent="0.45">
      <c r="A14" s="28" t="s">
        <v>5</v>
      </c>
      <c r="B14" s="29" t="s">
        <v>77</v>
      </c>
      <c r="C14" s="30">
        <v>65</v>
      </c>
      <c r="D14" s="30">
        <v>65</v>
      </c>
      <c r="E14" s="31">
        <v>0</v>
      </c>
      <c r="F14" s="32" t="s">
        <v>19</v>
      </c>
      <c r="G14" s="33" t="s">
        <v>19</v>
      </c>
      <c r="H14" s="33" t="s">
        <v>19</v>
      </c>
      <c r="I14" s="33" t="s">
        <v>19</v>
      </c>
      <c r="J14" s="32">
        <v>65</v>
      </c>
      <c r="K14" s="33">
        <f t="shared" si="0"/>
        <v>60125</v>
      </c>
      <c r="L14" s="34" t="s">
        <v>20</v>
      </c>
      <c r="M14" s="32" t="s">
        <v>19</v>
      </c>
      <c r="N14" s="33" t="s">
        <v>19</v>
      </c>
      <c r="O14" s="34" t="s">
        <v>19</v>
      </c>
      <c r="P14" s="32">
        <v>65</v>
      </c>
      <c r="Q14" s="33">
        <f t="shared" si="1"/>
        <v>60125</v>
      </c>
      <c r="R14" s="34" t="s">
        <v>20</v>
      </c>
      <c r="S14" s="35" t="s">
        <v>19</v>
      </c>
      <c r="T14" s="33" t="s">
        <v>19</v>
      </c>
      <c r="U14" s="40" t="s">
        <v>19</v>
      </c>
      <c r="V14" s="35">
        <v>65</v>
      </c>
      <c r="W14" s="33">
        <f t="shared" si="2"/>
        <v>60125</v>
      </c>
      <c r="X14" s="40" t="s">
        <v>53</v>
      </c>
      <c r="Y14" s="37" t="s">
        <v>19</v>
      </c>
      <c r="Z14" s="33" t="s">
        <v>19</v>
      </c>
      <c r="AA14" s="40" t="s">
        <v>24</v>
      </c>
      <c r="AB14" s="62"/>
      <c r="AC14" s="63"/>
      <c r="AD14" s="69"/>
    </row>
    <row r="15" spans="1:30" ht="60.75" customHeight="1" x14ac:dyDescent="0.45">
      <c r="A15" s="28" t="s">
        <v>32</v>
      </c>
      <c r="B15" s="29" t="s">
        <v>77</v>
      </c>
      <c r="C15" s="30">
        <v>130</v>
      </c>
      <c r="D15" s="30">
        <v>118</v>
      </c>
      <c r="E15" s="31">
        <v>12</v>
      </c>
      <c r="F15" s="32" t="s">
        <v>19</v>
      </c>
      <c r="G15" s="33" t="s">
        <v>19</v>
      </c>
      <c r="H15" s="33" t="s">
        <v>19</v>
      </c>
      <c r="I15" s="33" t="s">
        <v>19</v>
      </c>
      <c r="J15" s="32">
        <v>104</v>
      </c>
      <c r="K15" s="33">
        <f t="shared" si="0"/>
        <v>96200</v>
      </c>
      <c r="L15" s="34" t="s">
        <v>20</v>
      </c>
      <c r="M15" s="32">
        <v>12</v>
      </c>
      <c r="N15" s="33">
        <f t="shared" si="4"/>
        <v>11100</v>
      </c>
      <c r="O15" s="34" t="s">
        <v>20</v>
      </c>
      <c r="P15" s="32">
        <v>104</v>
      </c>
      <c r="Q15" s="33">
        <f t="shared" si="1"/>
        <v>96200</v>
      </c>
      <c r="R15" s="34" t="s">
        <v>20</v>
      </c>
      <c r="S15" s="32">
        <v>12</v>
      </c>
      <c r="T15" s="37">
        <f t="shared" ref="T15:T48" si="6">S15*925</f>
        <v>11100</v>
      </c>
      <c r="U15" s="34" t="s">
        <v>20</v>
      </c>
      <c r="V15" s="32">
        <v>116</v>
      </c>
      <c r="W15" s="36">
        <f t="shared" si="2"/>
        <v>107300</v>
      </c>
      <c r="X15" s="34" t="s">
        <v>20</v>
      </c>
      <c r="Y15" s="37">
        <v>116</v>
      </c>
      <c r="Z15" s="33">
        <f>Y15*925</f>
        <v>107300</v>
      </c>
      <c r="AA15" s="34" t="s">
        <v>24</v>
      </c>
      <c r="AB15" s="32">
        <v>77</v>
      </c>
      <c r="AC15" s="33">
        <f>AB15*925</f>
        <v>71225</v>
      </c>
      <c r="AD15" s="53" t="s">
        <v>96</v>
      </c>
    </row>
    <row r="16" spans="1:30" ht="45.75" customHeight="1" thickBot="1" x14ac:dyDescent="0.5">
      <c r="A16" s="28" t="s">
        <v>6</v>
      </c>
      <c r="B16" s="29" t="s">
        <v>77</v>
      </c>
      <c r="C16" s="30">
        <v>478</v>
      </c>
      <c r="D16" s="30">
        <v>461</v>
      </c>
      <c r="E16" s="31">
        <v>17</v>
      </c>
      <c r="F16" s="32">
        <v>327</v>
      </c>
      <c r="G16" s="33">
        <v>430</v>
      </c>
      <c r="H16" s="33">
        <f t="shared" si="5"/>
        <v>140610</v>
      </c>
      <c r="I16" s="34" t="s">
        <v>20</v>
      </c>
      <c r="J16" s="32">
        <v>327</v>
      </c>
      <c r="K16" s="33">
        <f t="shared" si="0"/>
        <v>302475</v>
      </c>
      <c r="L16" s="34" t="s">
        <v>20</v>
      </c>
      <c r="M16" s="32">
        <v>17</v>
      </c>
      <c r="N16" s="33">
        <f t="shared" si="4"/>
        <v>15725</v>
      </c>
      <c r="O16" s="34" t="s">
        <v>53</v>
      </c>
      <c r="P16" s="32">
        <v>327</v>
      </c>
      <c r="Q16" s="33">
        <f t="shared" si="1"/>
        <v>302475</v>
      </c>
      <c r="R16" s="34" t="s">
        <v>20</v>
      </c>
      <c r="S16" s="32">
        <v>17</v>
      </c>
      <c r="T16" s="37">
        <f t="shared" si="6"/>
        <v>15725</v>
      </c>
      <c r="U16" s="34" t="s">
        <v>20</v>
      </c>
      <c r="V16" s="32">
        <v>344</v>
      </c>
      <c r="W16" s="36">
        <f t="shared" si="2"/>
        <v>318200</v>
      </c>
      <c r="X16" s="34" t="s">
        <v>20</v>
      </c>
      <c r="Y16" s="37">
        <v>343</v>
      </c>
      <c r="Z16" s="33">
        <f>Y16*925</f>
        <v>317275</v>
      </c>
      <c r="AA16" s="7" t="s">
        <v>66</v>
      </c>
      <c r="AB16" s="60"/>
      <c r="AC16" s="61"/>
      <c r="AD16" s="65"/>
    </row>
    <row r="17" spans="1:30" ht="28.5" x14ac:dyDescent="0.45">
      <c r="A17" s="28" t="s">
        <v>7</v>
      </c>
      <c r="B17" s="29" t="s">
        <v>76</v>
      </c>
      <c r="C17" s="30">
        <v>337</v>
      </c>
      <c r="D17" s="30">
        <v>291</v>
      </c>
      <c r="E17" s="31">
        <v>46</v>
      </c>
      <c r="F17" s="32">
        <v>260</v>
      </c>
      <c r="G17" s="33">
        <v>430</v>
      </c>
      <c r="H17" s="33">
        <f t="shared" si="5"/>
        <v>111800</v>
      </c>
      <c r="I17" s="34" t="s">
        <v>53</v>
      </c>
      <c r="J17" s="32">
        <v>260</v>
      </c>
      <c r="K17" s="33">
        <f t="shared" si="0"/>
        <v>240500</v>
      </c>
      <c r="L17" s="34" t="s">
        <v>20</v>
      </c>
      <c r="M17" s="32">
        <v>46</v>
      </c>
      <c r="N17" s="33">
        <f t="shared" si="4"/>
        <v>42550</v>
      </c>
      <c r="O17" s="34" t="s">
        <v>20</v>
      </c>
      <c r="P17" s="32">
        <v>260</v>
      </c>
      <c r="Q17" s="33">
        <f t="shared" si="1"/>
        <v>240500</v>
      </c>
      <c r="R17" s="34" t="s">
        <v>20</v>
      </c>
      <c r="S17" s="32">
        <v>46</v>
      </c>
      <c r="T17" s="37">
        <f t="shared" si="6"/>
        <v>42550</v>
      </c>
      <c r="U17" s="34" t="s">
        <v>20</v>
      </c>
      <c r="V17" s="32">
        <v>306</v>
      </c>
      <c r="W17" s="36">
        <f t="shared" si="2"/>
        <v>283050</v>
      </c>
      <c r="X17" s="34" t="s">
        <v>20</v>
      </c>
      <c r="Y17" s="37">
        <v>305</v>
      </c>
      <c r="Z17" s="33">
        <f>Y17*925</f>
        <v>282125</v>
      </c>
      <c r="AA17" s="53" t="s">
        <v>92</v>
      </c>
      <c r="AB17" s="44"/>
      <c r="AC17" s="59"/>
      <c r="AD17" s="42"/>
    </row>
    <row r="18" spans="1:30" ht="42.75" customHeight="1" x14ac:dyDescent="0.45">
      <c r="A18" s="28" t="s">
        <v>8</v>
      </c>
      <c r="B18" s="29" t="s">
        <v>76</v>
      </c>
      <c r="C18" s="30">
        <v>241</v>
      </c>
      <c r="D18" s="30">
        <v>215</v>
      </c>
      <c r="E18" s="31">
        <v>26</v>
      </c>
      <c r="F18" s="32">
        <v>178</v>
      </c>
      <c r="G18" s="33">
        <v>198</v>
      </c>
      <c r="H18" s="33">
        <v>1019</v>
      </c>
      <c r="I18" s="34" t="s">
        <v>20</v>
      </c>
      <c r="J18" s="32">
        <v>215</v>
      </c>
      <c r="K18" s="33">
        <f t="shared" si="0"/>
        <v>198875</v>
      </c>
      <c r="L18" s="34" t="s">
        <v>20</v>
      </c>
      <c r="M18" s="32">
        <v>26</v>
      </c>
      <c r="N18" s="33">
        <f t="shared" si="4"/>
        <v>24050</v>
      </c>
      <c r="O18" s="34" t="s">
        <v>20</v>
      </c>
      <c r="P18" s="32">
        <v>204</v>
      </c>
      <c r="Q18" s="33">
        <f t="shared" si="1"/>
        <v>188700</v>
      </c>
      <c r="R18" s="34" t="s">
        <v>20</v>
      </c>
      <c r="S18" s="35" t="s">
        <v>19</v>
      </c>
      <c r="T18" s="36" t="s">
        <v>19</v>
      </c>
      <c r="U18" s="39" t="s">
        <v>62</v>
      </c>
      <c r="V18" s="35">
        <v>204</v>
      </c>
      <c r="W18" s="36">
        <f t="shared" si="2"/>
        <v>188700</v>
      </c>
      <c r="X18" s="39" t="s">
        <v>20</v>
      </c>
      <c r="Y18" s="37">
        <v>204</v>
      </c>
      <c r="Z18" s="33">
        <f t="shared" ref="Z18:Z23" si="7">Y18*925</f>
        <v>188700</v>
      </c>
      <c r="AA18" s="53" t="s">
        <v>88</v>
      </c>
      <c r="AB18" s="37"/>
      <c r="AC18" s="33"/>
      <c r="AD18" s="34"/>
    </row>
    <row r="19" spans="1:30" ht="42.75" customHeight="1" x14ac:dyDescent="0.45">
      <c r="A19" s="28" t="s">
        <v>9</v>
      </c>
      <c r="B19" s="29" t="s">
        <v>76</v>
      </c>
      <c r="C19" s="30">
        <v>332</v>
      </c>
      <c r="D19" s="30">
        <v>236</v>
      </c>
      <c r="E19" s="31">
        <v>96</v>
      </c>
      <c r="F19" s="32">
        <v>236</v>
      </c>
      <c r="G19" s="33">
        <v>694</v>
      </c>
      <c r="H19" s="33">
        <f t="shared" si="5"/>
        <v>163784</v>
      </c>
      <c r="I19" s="34" t="s">
        <v>20</v>
      </c>
      <c r="J19" s="32">
        <v>235</v>
      </c>
      <c r="K19" s="33">
        <f t="shared" si="0"/>
        <v>217375</v>
      </c>
      <c r="L19" s="34" t="s">
        <v>20</v>
      </c>
      <c r="M19" s="32">
        <v>96</v>
      </c>
      <c r="N19" s="33">
        <f t="shared" si="4"/>
        <v>88800</v>
      </c>
      <c r="O19" s="34" t="s">
        <v>20</v>
      </c>
      <c r="P19" s="32">
        <v>331</v>
      </c>
      <c r="Q19" s="33">
        <f t="shared" si="1"/>
        <v>306175</v>
      </c>
      <c r="R19" s="34" t="s">
        <v>53</v>
      </c>
      <c r="S19" s="32" t="s">
        <v>19</v>
      </c>
      <c r="T19" s="37" t="s">
        <v>19</v>
      </c>
      <c r="U19" s="34" t="s">
        <v>62</v>
      </c>
      <c r="V19" s="32">
        <v>331</v>
      </c>
      <c r="W19" s="36">
        <f t="shared" si="2"/>
        <v>306175</v>
      </c>
      <c r="X19" s="34" t="s">
        <v>20</v>
      </c>
      <c r="Y19" s="37">
        <v>331</v>
      </c>
      <c r="Z19" s="33">
        <f t="shared" si="7"/>
        <v>306175</v>
      </c>
      <c r="AA19" s="53" t="s">
        <v>88</v>
      </c>
      <c r="AB19" s="37"/>
      <c r="AC19" s="33"/>
      <c r="AD19" s="34"/>
    </row>
    <row r="20" spans="1:30" ht="46.5" customHeight="1" x14ac:dyDescent="0.45">
      <c r="A20" s="28" t="s">
        <v>33</v>
      </c>
      <c r="B20" s="29" t="s">
        <v>76</v>
      </c>
      <c r="C20" s="30">
        <v>1928</v>
      </c>
      <c r="D20" s="30">
        <v>1243</v>
      </c>
      <c r="E20" s="31">
        <v>685</v>
      </c>
      <c r="F20" s="32" t="s">
        <v>19</v>
      </c>
      <c r="G20" s="33" t="s">
        <v>19</v>
      </c>
      <c r="H20" s="33" t="s">
        <v>19</v>
      </c>
      <c r="I20" s="33" t="s">
        <v>19</v>
      </c>
      <c r="J20" s="32">
        <v>1243</v>
      </c>
      <c r="K20" s="33">
        <f t="shared" si="0"/>
        <v>1149775</v>
      </c>
      <c r="L20" s="34" t="s">
        <v>20</v>
      </c>
      <c r="M20" s="32">
        <v>685</v>
      </c>
      <c r="N20" s="33">
        <f t="shared" si="4"/>
        <v>633625</v>
      </c>
      <c r="O20" s="34" t="s">
        <v>53</v>
      </c>
      <c r="P20" s="32">
        <v>1927</v>
      </c>
      <c r="Q20" s="33">
        <f t="shared" si="1"/>
        <v>1782475</v>
      </c>
      <c r="R20" s="34" t="s">
        <v>20</v>
      </c>
      <c r="S20" s="35" t="s">
        <v>19</v>
      </c>
      <c r="T20" s="36" t="s">
        <v>19</v>
      </c>
      <c r="U20" s="34" t="s">
        <v>62</v>
      </c>
      <c r="V20" s="35">
        <v>1927</v>
      </c>
      <c r="W20" s="36">
        <f t="shared" si="2"/>
        <v>1782475</v>
      </c>
      <c r="X20" s="34" t="s">
        <v>20</v>
      </c>
      <c r="Y20" s="37">
        <v>1920</v>
      </c>
      <c r="Z20" s="33">
        <f t="shared" si="7"/>
        <v>1776000</v>
      </c>
      <c r="AA20" s="53" t="s">
        <v>88</v>
      </c>
      <c r="AB20" s="37"/>
      <c r="AC20" s="33"/>
      <c r="AD20" s="34"/>
    </row>
    <row r="21" spans="1:30" ht="53.25" customHeight="1" x14ac:dyDescent="0.45">
      <c r="A21" s="28" t="s">
        <v>34</v>
      </c>
      <c r="B21" s="29" t="s">
        <v>76</v>
      </c>
      <c r="C21" s="30">
        <v>2304</v>
      </c>
      <c r="D21" s="30">
        <v>1597</v>
      </c>
      <c r="E21" s="31">
        <v>707</v>
      </c>
      <c r="F21" s="32" t="s">
        <v>19</v>
      </c>
      <c r="G21" s="33" t="s">
        <v>19</v>
      </c>
      <c r="H21" s="33" t="s">
        <v>19</v>
      </c>
      <c r="I21" s="33" t="s">
        <v>19</v>
      </c>
      <c r="J21" s="32">
        <v>1428</v>
      </c>
      <c r="K21" s="33">
        <f t="shared" si="0"/>
        <v>1320900</v>
      </c>
      <c r="L21" s="34" t="s">
        <v>20</v>
      </c>
      <c r="M21" s="24">
        <v>727</v>
      </c>
      <c r="N21" s="33">
        <f t="shared" si="4"/>
        <v>672475</v>
      </c>
      <c r="O21" s="34" t="s">
        <v>20</v>
      </c>
      <c r="P21" s="32">
        <v>2154</v>
      </c>
      <c r="Q21" s="33">
        <f t="shared" si="1"/>
        <v>1992450</v>
      </c>
      <c r="R21" s="34" t="s">
        <v>20</v>
      </c>
      <c r="S21" s="35" t="s">
        <v>19</v>
      </c>
      <c r="T21" s="36" t="s">
        <v>19</v>
      </c>
      <c r="U21" s="34" t="s">
        <v>62</v>
      </c>
      <c r="V21" s="35">
        <v>2154</v>
      </c>
      <c r="W21" s="36">
        <f t="shared" si="2"/>
        <v>1992450</v>
      </c>
      <c r="X21" s="34" t="s">
        <v>20</v>
      </c>
      <c r="Y21" s="37">
        <v>2152</v>
      </c>
      <c r="Z21" s="33">
        <f t="shared" si="7"/>
        <v>1990600</v>
      </c>
      <c r="AA21" s="53" t="s">
        <v>96</v>
      </c>
      <c r="AB21" s="37"/>
      <c r="AC21" s="33"/>
      <c r="AD21" s="17"/>
    </row>
    <row r="22" spans="1:30" ht="43.15" thickBot="1" x14ac:dyDescent="0.5">
      <c r="A22" s="28" t="s">
        <v>10</v>
      </c>
      <c r="B22" s="29" t="s">
        <v>76</v>
      </c>
      <c r="C22" s="30">
        <v>420</v>
      </c>
      <c r="D22" s="30">
        <v>283</v>
      </c>
      <c r="E22" s="31">
        <v>137</v>
      </c>
      <c r="F22" s="32" t="s">
        <v>19</v>
      </c>
      <c r="G22" s="33" t="s">
        <v>19</v>
      </c>
      <c r="H22" s="33" t="s">
        <v>19</v>
      </c>
      <c r="I22" s="33" t="s">
        <v>19</v>
      </c>
      <c r="J22" s="32">
        <v>283</v>
      </c>
      <c r="K22" s="33">
        <f t="shared" si="0"/>
        <v>261775</v>
      </c>
      <c r="L22" s="34" t="s">
        <v>20</v>
      </c>
      <c r="M22" s="32">
        <v>137</v>
      </c>
      <c r="N22" s="33">
        <f t="shared" si="4"/>
        <v>126725</v>
      </c>
      <c r="O22" s="34" t="s">
        <v>20</v>
      </c>
      <c r="P22" s="32">
        <v>283</v>
      </c>
      <c r="Q22" s="33">
        <f t="shared" si="1"/>
        <v>261775</v>
      </c>
      <c r="R22" s="34" t="s">
        <v>20</v>
      </c>
      <c r="S22" s="32">
        <v>137</v>
      </c>
      <c r="T22" s="37">
        <f t="shared" si="6"/>
        <v>126725</v>
      </c>
      <c r="U22" s="34" t="s">
        <v>20</v>
      </c>
      <c r="V22" s="32">
        <v>420</v>
      </c>
      <c r="W22" s="36">
        <f t="shared" si="2"/>
        <v>388500</v>
      </c>
      <c r="X22" s="34" t="s">
        <v>24</v>
      </c>
      <c r="Y22" s="37">
        <v>420</v>
      </c>
      <c r="Z22" s="33">
        <f t="shared" si="7"/>
        <v>388500</v>
      </c>
      <c r="AA22" s="53" t="s">
        <v>95</v>
      </c>
      <c r="AB22" s="58"/>
      <c r="AC22" s="41"/>
      <c r="AD22" s="39"/>
    </row>
    <row r="23" spans="1:30" ht="28.9" thickBot="1" x14ac:dyDescent="0.5">
      <c r="A23" s="28" t="s">
        <v>35</v>
      </c>
      <c r="B23" s="29" t="s">
        <v>77</v>
      </c>
      <c r="C23" s="30">
        <v>3259</v>
      </c>
      <c r="D23" s="30">
        <v>2058</v>
      </c>
      <c r="E23" s="31">
        <v>1201</v>
      </c>
      <c r="F23" s="32" t="s">
        <v>19</v>
      </c>
      <c r="G23" s="33" t="s">
        <v>19</v>
      </c>
      <c r="H23" s="33" t="s">
        <v>19</v>
      </c>
      <c r="I23" s="33" t="s">
        <v>19</v>
      </c>
      <c r="J23" s="32">
        <f>1861+4</f>
        <v>1865</v>
      </c>
      <c r="K23" s="33">
        <f t="shared" si="0"/>
        <v>1725125</v>
      </c>
      <c r="L23" s="34" t="s">
        <v>20</v>
      </c>
      <c r="M23" s="32">
        <v>1201</v>
      </c>
      <c r="N23" s="33">
        <f t="shared" si="4"/>
        <v>1110925</v>
      </c>
      <c r="O23" s="34" t="s">
        <v>53</v>
      </c>
      <c r="P23" s="32">
        <f>1863+2</f>
        <v>1865</v>
      </c>
      <c r="Q23" s="33">
        <f t="shared" si="1"/>
        <v>1725125</v>
      </c>
      <c r="R23" s="34" t="s">
        <v>53</v>
      </c>
      <c r="S23" s="32">
        <v>1201</v>
      </c>
      <c r="T23" s="37">
        <f t="shared" si="6"/>
        <v>1110925</v>
      </c>
      <c r="U23" s="34" t="s">
        <v>20</v>
      </c>
      <c r="V23" s="32">
        <v>3064</v>
      </c>
      <c r="W23" s="36">
        <f t="shared" si="2"/>
        <v>2834200</v>
      </c>
      <c r="X23" s="34" t="s">
        <v>20</v>
      </c>
      <c r="Y23" s="37">
        <v>3064</v>
      </c>
      <c r="Z23" s="33">
        <f t="shared" si="7"/>
        <v>2834200</v>
      </c>
      <c r="AA23" s="34" t="s">
        <v>20</v>
      </c>
      <c r="AB23" s="70">
        <v>1536</v>
      </c>
      <c r="AC23" s="71">
        <f>AB23*925</f>
        <v>1420800</v>
      </c>
      <c r="AD23" s="74" t="s">
        <v>95</v>
      </c>
    </row>
    <row r="24" spans="1:30" ht="42.75" x14ac:dyDescent="0.45">
      <c r="A24" s="28" t="s">
        <v>36</v>
      </c>
      <c r="B24" s="29" t="s">
        <v>76</v>
      </c>
      <c r="C24" s="30">
        <v>369</v>
      </c>
      <c r="D24" s="30">
        <v>369</v>
      </c>
      <c r="E24" s="31">
        <v>0</v>
      </c>
      <c r="F24" s="32" t="s">
        <v>19</v>
      </c>
      <c r="G24" s="33" t="s">
        <v>19</v>
      </c>
      <c r="H24" s="33" t="s">
        <v>19</v>
      </c>
      <c r="I24" s="33" t="s">
        <v>19</v>
      </c>
      <c r="J24" s="32">
        <v>369</v>
      </c>
      <c r="K24" s="33">
        <f t="shared" si="0"/>
        <v>341325</v>
      </c>
      <c r="L24" s="34" t="s">
        <v>20</v>
      </c>
      <c r="M24" s="32" t="s">
        <v>19</v>
      </c>
      <c r="N24" s="33" t="s">
        <v>19</v>
      </c>
      <c r="O24" s="34" t="s">
        <v>19</v>
      </c>
      <c r="P24" s="32">
        <v>369</v>
      </c>
      <c r="Q24" s="33">
        <f t="shared" si="1"/>
        <v>341325</v>
      </c>
      <c r="R24" s="34" t="s">
        <v>20</v>
      </c>
      <c r="S24" s="35" t="s">
        <v>19</v>
      </c>
      <c r="T24" s="36" t="s">
        <v>19</v>
      </c>
      <c r="U24" s="34" t="s">
        <v>19</v>
      </c>
      <c r="V24" s="35">
        <v>369</v>
      </c>
      <c r="W24" s="36">
        <f t="shared" si="2"/>
        <v>341325</v>
      </c>
      <c r="X24" s="7" t="s">
        <v>66</v>
      </c>
      <c r="Y24" s="37"/>
      <c r="Z24" s="33"/>
      <c r="AA24" s="53"/>
      <c r="AB24" s="44"/>
      <c r="AC24" s="59"/>
      <c r="AD24" s="42"/>
    </row>
    <row r="25" spans="1:30" ht="69.75" customHeight="1" x14ac:dyDescent="0.45">
      <c r="A25" s="28" t="s">
        <v>11</v>
      </c>
      <c r="B25" s="29" t="s">
        <v>76</v>
      </c>
      <c r="C25" s="30">
        <v>99</v>
      </c>
      <c r="D25" s="30">
        <v>59</v>
      </c>
      <c r="E25" s="31">
        <v>40</v>
      </c>
      <c r="F25" s="32">
        <v>54</v>
      </c>
      <c r="G25" s="33">
        <v>198</v>
      </c>
      <c r="H25" s="33">
        <f t="shared" si="5"/>
        <v>10692</v>
      </c>
      <c r="I25" s="34" t="s">
        <v>20</v>
      </c>
      <c r="J25" s="32">
        <v>54</v>
      </c>
      <c r="K25" s="33">
        <f t="shared" si="0"/>
        <v>49950</v>
      </c>
      <c r="L25" s="34" t="s">
        <v>20</v>
      </c>
      <c r="M25" s="32">
        <v>40</v>
      </c>
      <c r="N25" s="33">
        <f t="shared" si="4"/>
        <v>37000</v>
      </c>
      <c r="O25" s="34" t="s">
        <v>20</v>
      </c>
      <c r="P25" s="32">
        <v>94</v>
      </c>
      <c r="Q25" s="33">
        <f t="shared" si="1"/>
        <v>86950</v>
      </c>
      <c r="R25" s="34" t="s">
        <v>20</v>
      </c>
      <c r="S25" s="35" t="s">
        <v>19</v>
      </c>
      <c r="T25" s="33" t="s">
        <v>19</v>
      </c>
      <c r="U25" s="34" t="s">
        <v>62</v>
      </c>
      <c r="V25" s="35">
        <v>94</v>
      </c>
      <c r="W25" s="36">
        <f t="shared" si="2"/>
        <v>86950</v>
      </c>
      <c r="X25" s="34" t="s">
        <v>20</v>
      </c>
      <c r="Y25" s="37">
        <v>94</v>
      </c>
      <c r="Z25" s="33">
        <f>Y25*925</f>
        <v>86950</v>
      </c>
      <c r="AA25" s="53" t="s">
        <v>88</v>
      </c>
      <c r="AB25" s="37"/>
      <c r="AC25" s="33"/>
      <c r="AD25" s="34"/>
    </row>
    <row r="26" spans="1:30" ht="42.75" customHeight="1" x14ac:dyDescent="0.45">
      <c r="A26" s="28" t="s">
        <v>12</v>
      </c>
      <c r="B26" s="29" t="s">
        <v>76</v>
      </c>
      <c r="C26" s="30">
        <v>60</v>
      </c>
      <c r="D26" s="30">
        <v>35</v>
      </c>
      <c r="E26" s="31">
        <v>25</v>
      </c>
      <c r="F26" s="32" t="s">
        <v>19</v>
      </c>
      <c r="G26" s="33" t="s">
        <v>19</v>
      </c>
      <c r="H26" s="33" t="s">
        <v>19</v>
      </c>
      <c r="I26" s="33" t="s">
        <v>19</v>
      </c>
      <c r="J26" s="32">
        <v>35</v>
      </c>
      <c r="K26" s="33">
        <f t="shared" si="0"/>
        <v>32375</v>
      </c>
      <c r="L26" s="34" t="s">
        <v>20</v>
      </c>
      <c r="M26" s="32">
        <v>25</v>
      </c>
      <c r="N26" s="33">
        <f t="shared" si="4"/>
        <v>23125</v>
      </c>
      <c r="O26" s="34" t="s">
        <v>20</v>
      </c>
      <c r="P26" s="32">
        <v>59</v>
      </c>
      <c r="Q26" s="33">
        <f>P26*925</f>
        <v>54575</v>
      </c>
      <c r="R26" s="34" t="s">
        <v>20</v>
      </c>
      <c r="S26" s="35" t="s">
        <v>19</v>
      </c>
      <c r="T26" s="33" t="s">
        <v>19</v>
      </c>
      <c r="U26" s="34" t="s">
        <v>62</v>
      </c>
      <c r="V26" s="35">
        <v>59</v>
      </c>
      <c r="W26" s="36">
        <f t="shared" si="2"/>
        <v>54575</v>
      </c>
      <c r="X26" s="34" t="s">
        <v>20</v>
      </c>
      <c r="Y26" s="37">
        <v>59</v>
      </c>
      <c r="Z26" s="33">
        <f>Y26*925</f>
        <v>54575</v>
      </c>
      <c r="AA26" s="53" t="s">
        <v>92</v>
      </c>
      <c r="AB26" s="37"/>
      <c r="AC26" s="33"/>
      <c r="AD26" s="34"/>
    </row>
    <row r="27" spans="1:30" ht="55.5" customHeight="1" x14ac:dyDescent="0.45">
      <c r="A27" s="28" t="s">
        <v>37</v>
      </c>
      <c r="B27" s="29" t="s">
        <v>76</v>
      </c>
      <c r="C27" s="30">
        <v>652</v>
      </c>
      <c r="D27" s="30">
        <v>593</v>
      </c>
      <c r="E27" s="31">
        <v>59</v>
      </c>
      <c r="F27" s="32" t="s">
        <v>19</v>
      </c>
      <c r="G27" s="33" t="s">
        <v>19</v>
      </c>
      <c r="H27" s="33" t="s">
        <v>19</v>
      </c>
      <c r="I27" s="33" t="s">
        <v>19</v>
      </c>
      <c r="J27" s="32">
        <v>593</v>
      </c>
      <c r="K27" s="33">
        <f t="shared" si="0"/>
        <v>548525</v>
      </c>
      <c r="L27" s="34" t="s">
        <v>20</v>
      </c>
      <c r="M27" s="32">
        <v>59</v>
      </c>
      <c r="N27" s="33">
        <f t="shared" si="4"/>
        <v>54575</v>
      </c>
      <c r="O27" s="34" t="s">
        <v>20</v>
      </c>
      <c r="P27" s="32">
        <v>652</v>
      </c>
      <c r="Q27" s="33">
        <f t="shared" si="1"/>
        <v>603100</v>
      </c>
      <c r="R27" s="34" t="s">
        <v>20</v>
      </c>
      <c r="S27" s="35" t="s">
        <v>19</v>
      </c>
      <c r="T27" s="36" t="s">
        <v>19</v>
      </c>
      <c r="U27" s="34" t="s">
        <v>62</v>
      </c>
      <c r="V27" s="35">
        <v>652</v>
      </c>
      <c r="W27" s="36">
        <f t="shared" si="2"/>
        <v>603100</v>
      </c>
      <c r="X27" s="34" t="s">
        <v>24</v>
      </c>
      <c r="Y27" s="37"/>
      <c r="Z27" s="33"/>
      <c r="AA27" s="53"/>
      <c r="AB27" s="37"/>
      <c r="AC27" s="33"/>
      <c r="AD27" s="34"/>
    </row>
    <row r="28" spans="1:30" ht="38.65" customHeight="1" x14ac:dyDescent="0.45">
      <c r="A28" s="28" t="s">
        <v>38</v>
      </c>
      <c r="B28" s="29" t="s">
        <v>76</v>
      </c>
      <c r="C28" s="30">
        <v>94</v>
      </c>
      <c r="D28" s="30">
        <v>91</v>
      </c>
      <c r="E28" s="31">
        <v>3</v>
      </c>
      <c r="F28" s="32" t="s">
        <v>19</v>
      </c>
      <c r="G28" s="33" t="s">
        <v>19</v>
      </c>
      <c r="H28" s="33" t="s">
        <v>19</v>
      </c>
      <c r="I28" s="33" t="s">
        <v>19</v>
      </c>
      <c r="J28" s="32">
        <v>91</v>
      </c>
      <c r="K28" s="33">
        <f t="shared" si="0"/>
        <v>84175</v>
      </c>
      <c r="L28" s="34" t="s">
        <v>20</v>
      </c>
      <c r="M28" s="32">
        <v>3</v>
      </c>
      <c r="N28" s="33">
        <f t="shared" si="4"/>
        <v>2775</v>
      </c>
      <c r="O28" s="34" t="s">
        <v>20</v>
      </c>
      <c r="P28" s="32">
        <v>94</v>
      </c>
      <c r="Q28" s="33">
        <f t="shared" si="1"/>
        <v>86950</v>
      </c>
      <c r="R28" s="34" t="s">
        <v>20</v>
      </c>
      <c r="S28" s="35" t="s">
        <v>19</v>
      </c>
      <c r="T28" s="36" t="s">
        <v>19</v>
      </c>
      <c r="U28" s="34" t="s">
        <v>62</v>
      </c>
      <c r="V28" s="54">
        <v>93</v>
      </c>
      <c r="W28" s="36">
        <f t="shared" si="2"/>
        <v>86025</v>
      </c>
      <c r="X28" s="34" t="s">
        <v>20</v>
      </c>
      <c r="Y28" s="37"/>
      <c r="Z28" s="33"/>
      <c r="AA28" s="53"/>
      <c r="AB28" s="37"/>
      <c r="AC28" s="33"/>
      <c r="AD28" s="34"/>
    </row>
    <row r="29" spans="1:30" ht="45.75" customHeight="1" x14ac:dyDescent="0.45">
      <c r="A29" s="28" t="s">
        <v>39</v>
      </c>
      <c r="B29" s="29" t="s">
        <v>76</v>
      </c>
      <c r="C29" s="30">
        <v>1333</v>
      </c>
      <c r="D29" s="30">
        <v>967</v>
      </c>
      <c r="E29" s="31">
        <v>366</v>
      </c>
      <c r="F29" s="32">
        <v>967</v>
      </c>
      <c r="G29" s="33">
        <v>430</v>
      </c>
      <c r="H29" s="33">
        <f t="shared" si="5"/>
        <v>415810</v>
      </c>
      <c r="I29" s="34" t="s">
        <v>20</v>
      </c>
      <c r="J29" s="32">
        <v>966</v>
      </c>
      <c r="K29" s="33">
        <f t="shared" si="0"/>
        <v>893550</v>
      </c>
      <c r="L29" s="34" t="s">
        <v>20</v>
      </c>
      <c r="M29" s="32">
        <v>366</v>
      </c>
      <c r="N29" s="33">
        <f t="shared" si="4"/>
        <v>338550</v>
      </c>
      <c r="O29" s="34" t="s">
        <v>20</v>
      </c>
      <c r="P29" s="32">
        <v>1331</v>
      </c>
      <c r="Q29" s="33">
        <f t="shared" si="1"/>
        <v>1231175</v>
      </c>
      <c r="R29" s="34" t="s">
        <v>20</v>
      </c>
      <c r="S29" s="35" t="s">
        <v>19</v>
      </c>
      <c r="T29" s="36" t="s">
        <v>19</v>
      </c>
      <c r="U29" s="34" t="s">
        <v>62</v>
      </c>
      <c r="V29" s="35">
        <v>1331</v>
      </c>
      <c r="W29" s="36">
        <f t="shared" si="2"/>
        <v>1231175</v>
      </c>
      <c r="X29" s="34" t="s">
        <v>20</v>
      </c>
      <c r="Y29" s="37">
        <v>1330</v>
      </c>
      <c r="Z29" s="33">
        <f>Y29*925</f>
        <v>1230250</v>
      </c>
      <c r="AA29" s="53" t="s">
        <v>92</v>
      </c>
      <c r="AB29" s="37"/>
      <c r="AC29" s="33"/>
      <c r="AD29" s="34"/>
    </row>
    <row r="30" spans="1:30" ht="51" customHeight="1" x14ac:dyDescent="0.45">
      <c r="A30" s="28" t="s">
        <v>40</v>
      </c>
      <c r="B30" s="29" t="s">
        <v>76</v>
      </c>
      <c r="C30" s="30">
        <v>321</v>
      </c>
      <c r="D30" s="30">
        <v>223</v>
      </c>
      <c r="E30" s="31">
        <v>98</v>
      </c>
      <c r="F30" s="32" t="s">
        <v>19</v>
      </c>
      <c r="G30" s="33" t="s">
        <v>19</v>
      </c>
      <c r="H30" s="33" t="s">
        <v>19</v>
      </c>
      <c r="I30" s="33" t="s">
        <v>19</v>
      </c>
      <c r="J30" s="32">
        <v>223</v>
      </c>
      <c r="K30" s="33">
        <f t="shared" si="0"/>
        <v>206275</v>
      </c>
      <c r="L30" s="34" t="s">
        <v>20</v>
      </c>
      <c r="M30" s="32">
        <v>98</v>
      </c>
      <c r="N30" s="33">
        <f t="shared" si="4"/>
        <v>90650</v>
      </c>
      <c r="O30" s="34" t="s">
        <v>20</v>
      </c>
      <c r="P30" s="32">
        <v>320</v>
      </c>
      <c r="Q30" s="33">
        <f t="shared" si="1"/>
        <v>296000</v>
      </c>
      <c r="R30" s="34" t="s">
        <v>20</v>
      </c>
      <c r="S30" s="35" t="s">
        <v>19</v>
      </c>
      <c r="T30" s="36" t="s">
        <v>19</v>
      </c>
      <c r="U30" s="34" t="s">
        <v>62</v>
      </c>
      <c r="V30" s="35">
        <v>320</v>
      </c>
      <c r="W30" s="36">
        <f t="shared" si="2"/>
        <v>296000</v>
      </c>
      <c r="X30" s="34" t="s">
        <v>20</v>
      </c>
      <c r="Y30" s="37">
        <v>320</v>
      </c>
      <c r="Z30" s="33">
        <f>Y30*925</f>
        <v>296000</v>
      </c>
      <c r="AA30" s="53" t="s">
        <v>88</v>
      </c>
      <c r="AB30" s="37"/>
      <c r="AC30" s="33"/>
      <c r="AD30" s="34"/>
    </row>
    <row r="31" spans="1:30" ht="38.65" customHeight="1" x14ac:dyDescent="0.45">
      <c r="A31" s="28" t="s">
        <v>41</v>
      </c>
      <c r="B31" s="29" t="s">
        <v>76</v>
      </c>
      <c r="C31" s="30">
        <v>925</v>
      </c>
      <c r="D31" s="30">
        <v>665</v>
      </c>
      <c r="E31" s="31">
        <v>260</v>
      </c>
      <c r="F31" s="32" t="s">
        <v>19</v>
      </c>
      <c r="G31" s="33" t="s">
        <v>19</v>
      </c>
      <c r="H31" s="33" t="s">
        <v>19</v>
      </c>
      <c r="I31" s="33" t="s">
        <v>19</v>
      </c>
      <c r="J31" s="32">
        <v>665</v>
      </c>
      <c r="K31" s="33">
        <f t="shared" si="0"/>
        <v>615125</v>
      </c>
      <c r="L31" s="34" t="s">
        <v>20</v>
      </c>
      <c r="M31" s="32">
        <v>258</v>
      </c>
      <c r="N31" s="33">
        <f t="shared" si="4"/>
        <v>238650</v>
      </c>
      <c r="O31" s="34" t="s">
        <v>20</v>
      </c>
      <c r="P31" s="32">
        <v>924</v>
      </c>
      <c r="Q31" s="33">
        <f t="shared" si="1"/>
        <v>854700</v>
      </c>
      <c r="R31" s="34" t="s">
        <v>20</v>
      </c>
      <c r="S31" s="35" t="s">
        <v>19</v>
      </c>
      <c r="T31" s="36" t="s">
        <v>19</v>
      </c>
      <c r="U31" s="34" t="s">
        <v>62</v>
      </c>
      <c r="V31" s="54">
        <v>924</v>
      </c>
      <c r="W31" s="36">
        <f t="shared" si="2"/>
        <v>854700</v>
      </c>
      <c r="X31" s="34" t="s">
        <v>20</v>
      </c>
      <c r="Y31" s="37">
        <v>920</v>
      </c>
      <c r="Z31" s="33">
        <f t="shared" ref="Z31:Z49" si="8">Y31*925</f>
        <v>851000</v>
      </c>
      <c r="AA31" s="53" t="s">
        <v>88</v>
      </c>
      <c r="AB31" s="37"/>
      <c r="AC31" s="33"/>
      <c r="AD31" s="34"/>
    </row>
    <row r="32" spans="1:30" ht="42.75" x14ac:dyDescent="0.45">
      <c r="A32" s="28" t="s">
        <v>42</v>
      </c>
      <c r="B32" s="29" t="s">
        <v>76</v>
      </c>
      <c r="C32" s="30">
        <v>1758</v>
      </c>
      <c r="D32" s="30">
        <v>1038</v>
      </c>
      <c r="E32" s="31">
        <v>720</v>
      </c>
      <c r="F32" s="32">
        <v>1038</v>
      </c>
      <c r="G32" s="33">
        <v>430</v>
      </c>
      <c r="H32" s="33">
        <f t="shared" si="5"/>
        <v>446340</v>
      </c>
      <c r="I32" s="34" t="s">
        <v>20</v>
      </c>
      <c r="J32" s="32">
        <v>1038</v>
      </c>
      <c r="K32" s="33">
        <f t="shared" si="0"/>
        <v>960150</v>
      </c>
      <c r="L32" s="34" t="s">
        <v>20</v>
      </c>
      <c r="M32" s="32">
        <v>720</v>
      </c>
      <c r="N32" s="33">
        <f t="shared" si="4"/>
        <v>666000</v>
      </c>
      <c r="O32" s="34" t="s">
        <v>20</v>
      </c>
      <c r="P32" s="32">
        <v>1758</v>
      </c>
      <c r="Q32" s="33">
        <f t="shared" si="1"/>
        <v>1626150</v>
      </c>
      <c r="R32" s="34" t="s">
        <v>20</v>
      </c>
      <c r="S32" s="35" t="s">
        <v>19</v>
      </c>
      <c r="T32" s="36" t="s">
        <v>19</v>
      </c>
      <c r="U32" s="34" t="s">
        <v>62</v>
      </c>
      <c r="V32" s="35">
        <v>1757</v>
      </c>
      <c r="W32" s="36">
        <f t="shared" si="2"/>
        <v>1625225</v>
      </c>
      <c r="X32" s="34" t="s">
        <v>24</v>
      </c>
      <c r="Y32" s="37">
        <v>1751</v>
      </c>
      <c r="Z32" s="33">
        <f t="shared" si="8"/>
        <v>1619675</v>
      </c>
      <c r="AA32" s="53" t="s">
        <v>95</v>
      </c>
      <c r="AB32" s="37"/>
      <c r="AC32" s="33"/>
      <c r="AD32" s="34"/>
    </row>
    <row r="33" spans="1:30" ht="61.5" customHeight="1" thickBot="1" x14ac:dyDescent="0.5">
      <c r="A33" s="28" t="s">
        <v>43</v>
      </c>
      <c r="B33" s="29" t="s">
        <v>76</v>
      </c>
      <c r="C33" s="30">
        <v>536</v>
      </c>
      <c r="D33" s="30">
        <v>349</v>
      </c>
      <c r="E33" s="31">
        <v>187</v>
      </c>
      <c r="F33" s="32" t="s">
        <v>19</v>
      </c>
      <c r="G33" s="33" t="s">
        <v>19</v>
      </c>
      <c r="H33" s="33" t="s">
        <v>19</v>
      </c>
      <c r="I33" s="33" t="s">
        <v>19</v>
      </c>
      <c r="J33" s="32">
        <v>349</v>
      </c>
      <c r="K33" s="33">
        <f t="shared" si="0"/>
        <v>322825</v>
      </c>
      <c r="L33" s="34" t="s">
        <v>20</v>
      </c>
      <c r="M33" s="38">
        <v>186</v>
      </c>
      <c r="N33" s="33">
        <f t="shared" si="4"/>
        <v>172050</v>
      </c>
      <c r="O33" s="39" t="s">
        <v>20</v>
      </c>
      <c r="P33" s="38">
        <v>535</v>
      </c>
      <c r="Q33" s="33">
        <f t="shared" si="1"/>
        <v>494875</v>
      </c>
      <c r="R33" s="34" t="s">
        <v>20</v>
      </c>
      <c r="S33" s="35" t="s">
        <v>19</v>
      </c>
      <c r="T33" s="36" t="s">
        <v>19</v>
      </c>
      <c r="U33" s="34" t="s">
        <v>62</v>
      </c>
      <c r="V33" s="35">
        <v>535</v>
      </c>
      <c r="W33" s="36">
        <f t="shared" si="2"/>
        <v>494875</v>
      </c>
      <c r="X33" s="34" t="s">
        <v>20</v>
      </c>
      <c r="Y33" s="37">
        <v>535</v>
      </c>
      <c r="Z33" s="33">
        <f t="shared" si="8"/>
        <v>494875</v>
      </c>
      <c r="AA33" s="53" t="s">
        <v>88</v>
      </c>
      <c r="AB33" s="58"/>
      <c r="AC33" s="41"/>
      <c r="AD33" s="39"/>
    </row>
    <row r="34" spans="1:30" ht="59.25" customHeight="1" thickBot="1" x14ac:dyDescent="0.5">
      <c r="A34" s="28" t="s">
        <v>13</v>
      </c>
      <c r="B34" s="29" t="s">
        <v>77</v>
      </c>
      <c r="C34" s="30">
        <v>2161</v>
      </c>
      <c r="D34" s="30">
        <v>1073</v>
      </c>
      <c r="E34" s="31">
        <v>1088</v>
      </c>
      <c r="F34" s="32">
        <v>1073</v>
      </c>
      <c r="G34" s="33">
        <v>430</v>
      </c>
      <c r="H34" s="33">
        <f t="shared" si="5"/>
        <v>461390</v>
      </c>
      <c r="I34" s="34" t="s">
        <v>20</v>
      </c>
      <c r="J34" s="32">
        <v>1073</v>
      </c>
      <c r="K34" s="33">
        <f t="shared" si="0"/>
        <v>992525</v>
      </c>
      <c r="L34" s="34" t="s">
        <v>53</v>
      </c>
      <c r="M34" s="32">
        <v>1087</v>
      </c>
      <c r="N34" s="33">
        <f t="shared" si="4"/>
        <v>1005475</v>
      </c>
      <c r="O34" s="39" t="s">
        <v>20</v>
      </c>
      <c r="P34" s="32">
        <v>1073</v>
      </c>
      <c r="Q34" s="33">
        <f t="shared" si="1"/>
        <v>992525</v>
      </c>
      <c r="R34" s="34" t="s">
        <v>53</v>
      </c>
      <c r="S34" s="32">
        <v>1087</v>
      </c>
      <c r="T34" s="33">
        <f t="shared" si="6"/>
        <v>1005475</v>
      </c>
      <c r="U34" s="23" t="s">
        <v>20</v>
      </c>
      <c r="V34" s="32">
        <v>2160</v>
      </c>
      <c r="W34" s="36">
        <f t="shared" si="2"/>
        <v>1998000</v>
      </c>
      <c r="X34" s="23" t="s">
        <v>20</v>
      </c>
      <c r="Y34" s="37">
        <v>2158</v>
      </c>
      <c r="Z34" s="33">
        <f t="shared" si="8"/>
        <v>1996150</v>
      </c>
      <c r="AA34" s="23" t="s">
        <v>89</v>
      </c>
      <c r="AB34" s="70"/>
      <c r="AC34" s="71"/>
      <c r="AD34" s="72"/>
    </row>
    <row r="35" spans="1:30" ht="59.25" customHeight="1" x14ac:dyDescent="0.45">
      <c r="A35" s="28" t="s">
        <v>44</v>
      </c>
      <c r="B35" s="29" t="s">
        <v>76</v>
      </c>
      <c r="C35" s="30">
        <v>582</v>
      </c>
      <c r="D35" s="30">
        <v>458</v>
      </c>
      <c r="E35" s="31">
        <v>124</v>
      </c>
      <c r="F35" s="32" t="s">
        <v>19</v>
      </c>
      <c r="G35" s="33" t="s">
        <v>19</v>
      </c>
      <c r="H35" s="33" t="s">
        <v>19</v>
      </c>
      <c r="I35" s="33" t="s">
        <v>19</v>
      </c>
      <c r="J35" s="32">
        <v>457</v>
      </c>
      <c r="K35" s="33">
        <f t="shared" si="0"/>
        <v>422725</v>
      </c>
      <c r="L35" s="34" t="s">
        <v>20</v>
      </c>
      <c r="M35" s="43">
        <v>124</v>
      </c>
      <c r="N35" s="36">
        <f t="shared" si="4"/>
        <v>114700</v>
      </c>
      <c r="O35" s="34" t="s">
        <v>20</v>
      </c>
      <c r="P35" s="44">
        <v>581</v>
      </c>
      <c r="Q35" s="33">
        <f t="shared" si="1"/>
        <v>537425</v>
      </c>
      <c r="R35" s="34" t="s">
        <v>20</v>
      </c>
      <c r="S35" s="35" t="s">
        <v>19</v>
      </c>
      <c r="T35" s="36" t="s">
        <v>19</v>
      </c>
      <c r="U35" s="42" t="s">
        <v>62</v>
      </c>
      <c r="V35" s="54">
        <v>579</v>
      </c>
      <c r="W35" s="36">
        <f t="shared" si="2"/>
        <v>535575</v>
      </c>
      <c r="X35" s="42" t="s">
        <v>20</v>
      </c>
      <c r="Y35" s="37">
        <v>576</v>
      </c>
      <c r="Z35" s="33">
        <f t="shared" si="8"/>
        <v>532800</v>
      </c>
      <c r="AA35" s="53" t="s">
        <v>88</v>
      </c>
      <c r="AB35" s="44"/>
      <c r="AC35" s="59"/>
      <c r="AD35" s="42"/>
    </row>
    <row r="36" spans="1:30" ht="53.85" customHeight="1" thickBot="1" x14ac:dyDescent="0.5">
      <c r="A36" s="28" t="s">
        <v>14</v>
      </c>
      <c r="B36" s="29" t="s">
        <v>76</v>
      </c>
      <c r="C36" s="30">
        <v>118</v>
      </c>
      <c r="D36" s="30">
        <v>86</v>
      </c>
      <c r="E36" s="31">
        <v>32</v>
      </c>
      <c r="F36" s="32">
        <v>78</v>
      </c>
      <c r="G36" s="33">
        <v>430</v>
      </c>
      <c r="H36" s="33">
        <f t="shared" si="5"/>
        <v>33540</v>
      </c>
      <c r="I36" s="34" t="s">
        <v>20</v>
      </c>
      <c r="J36" s="32">
        <v>78</v>
      </c>
      <c r="K36" s="33">
        <f t="shared" si="0"/>
        <v>72150</v>
      </c>
      <c r="L36" s="34" t="s">
        <v>20</v>
      </c>
      <c r="M36" s="32">
        <v>32</v>
      </c>
      <c r="N36" s="33">
        <f t="shared" si="4"/>
        <v>29600</v>
      </c>
      <c r="O36" s="34" t="s">
        <v>20</v>
      </c>
      <c r="P36" s="32">
        <v>110</v>
      </c>
      <c r="Q36" s="33">
        <f t="shared" si="1"/>
        <v>101750</v>
      </c>
      <c r="R36" s="34" t="s">
        <v>20</v>
      </c>
      <c r="S36" s="35" t="s">
        <v>19</v>
      </c>
      <c r="T36" s="33" t="s">
        <v>19</v>
      </c>
      <c r="U36" s="40" t="s">
        <v>62</v>
      </c>
      <c r="V36" s="35">
        <v>110</v>
      </c>
      <c r="W36" s="33">
        <f t="shared" si="2"/>
        <v>101750</v>
      </c>
      <c r="X36" s="40" t="s">
        <v>20</v>
      </c>
      <c r="Y36" s="37">
        <v>110</v>
      </c>
      <c r="Z36" s="33">
        <f t="shared" si="8"/>
        <v>101750</v>
      </c>
      <c r="AA36" s="53" t="s">
        <v>96</v>
      </c>
      <c r="AB36" s="58"/>
      <c r="AC36" s="41"/>
      <c r="AD36" s="39"/>
    </row>
    <row r="37" spans="1:30" ht="48.6" customHeight="1" x14ac:dyDescent="0.45">
      <c r="A37" s="28" t="s">
        <v>15</v>
      </c>
      <c r="B37" s="29" t="s">
        <v>77</v>
      </c>
      <c r="C37" s="30">
        <v>1263</v>
      </c>
      <c r="D37" s="30">
        <v>943</v>
      </c>
      <c r="E37" s="31">
        <v>320</v>
      </c>
      <c r="F37" s="32">
        <v>855</v>
      </c>
      <c r="G37" s="33">
        <v>198</v>
      </c>
      <c r="H37" s="33">
        <f t="shared" si="5"/>
        <v>169290</v>
      </c>
      <c r="I37" s="34" t="s">
        <v>20</v>
      </c>
      <c r="J37" s="32">
        <v>855</v>
      </c>
      <c r="K37" s="33">
        <f t="shared" si="0"/>
        <v>790875</v>
      </c>
      <c r="L37" s="34" t="s">
        <v>20</v>
      </c>
      <c r="M37" s="32">
        <v>320</v>
      </c>
      <c r="N37" s="33">
        <f t="shared" si="4"/>
        <v>296000</v>
      </c>
      <c r="O37" s="34" t="s">
        <v>20</v>
      </c>
      <c r="P37" s="32">
        <v>855</v>
      </c>
      <c r="Q37" s="33">
        <f t="shared" si="1"/>
        <v>790875</v>
      </c>
      <c r="R37" s="34" t="s">
        <v>20</v>
      </c>
      <c r="S37" s="32">
        <v>320</v>
      </c>
      <c r="T37" s="37">
        <f t="shared" si="6"/>
        <v>296000</v>
      </c>
      <c r="U37" s="34" t="s">
        <v>20</v>
      </c>
      <c r="V37" s="45">
        <v>1175</v>
      </c>
      <c r="W37" s="36">
        <f t="shared" si="2"/>
        <v>1086875</v>
      </c>
      <c r="X37" s="34" t="s">
        <v>53</v>
      </c>
      <c r="Y37" s="37">
        <v>1175</v>
      </c>
      <c r="Z37" s="33">
        <f t="shared" si="8"/>
        <v>1086875</v>
      </c>
      <c r="AA37" s="34" t="s">
        <v>20</v>
      </c>
      <c r="AB37" s="62"/>
      <c r="AC37" s="63"/>
      <c r="AD37" s="64"/>
    </row>
    <row r="38" spans="1:30" ht="28.9" thickBot="1" x14ac:dyDescent="0.5">
      <c r="A38" s="28" t="s">
        <v>45</v>
      </c>
      <c r="B38" s="29" t="s">
        <v>77</v>
      </c>
      <c r="C38" s="30">
        <v>182</v>
      </c>
      <c r="D38" s="30">
        <v>169</v>
      </c>
      <c r="E38" s="31">
        <v>13</v>
      </c>
      <c r="F38" s="32" t="s">
        <v>19</v>
      </c>
      <c r="G38" s="33" t="s">
        <v>19</v>
      </c>
      <c r="H38" s="33" t="s">
        <v>19</v>
      </c>
      <c r="I38" s="33" t="s">
        <v>19</v>
      </c>
      <c r="J38" s="32">
        <v>169</v>
      </c>
      <c r="K38" s="33">
        <f t="shared" si="0"/>
        <v>156325</v>
      </c>
      <c r="L38" s="34" t="s">
        <v>20</v>
      </c>
      <c r="M38" s="32">
        <v>13</v>
      </c>
      <c r="N38" s="33">
        <f t="shared" si="4"/>
        <v>12025</v>
      </c>
      <c r="O38" s="34" t="s">
        <v>20</v>
      </c>
      <c r="P38" s="32">
        <v>169</v>
      </c>
      <c r="Q38" s="33">
        <f t="shared" si="1"/>
        <v>156325</v>
      </c>
      <c r="R38" s="34" t="s">
        <v>53</v>
      </c>
      <c r="S38" s="32">
        <v>13</v>
      </c>
      <c r="T38" s="37">
        <f t="shared" si="6"/>
        <v>12025</v>
      </c>
      <c r="U38" s="34" t="s">
        <v>53</v>
      </c>
      <c r="V38" s="32">
        <v>182</v>
      </c>
      <c r="W38" s="36">
        <f t="shared" si="2"/>
        <v>168350</v>
      </c>
      <c r="X38" s="34" t="s">
        <v>20</v>
      </c>
      <c r="Y38" s="37">
        <v>182</v>
      </c>
      <c r="Z38" s="33">
        <f t="shared" si="8"/>
        <v>168350</v>
      </c>
      <c r="AA38" s="34" t="s">
        <v>53</v>
      </c>
      <c r="AB38" s="60"/>
      <c r="AC38" s="61"/>
      <c r="AD38" s="73"/>
    </row>
    <row r="39" spans="1:30" ht="43.15" thickBot="1" x14ac:dyDescent="0.5">
      <c r="A39" s="28" t="s">
        <v>46</v>
      </c>
      <c r="B39" s="29" t="s">
        <v>76</v>
      </c>
      <c r="C39" s="30">
        <v>238</v>
      </c>
      <c r="D39" s="30">
        <v>238</v>
      </c>
      <c r="E39" s="31">
        <v>0</v>
      </c>
      <c r="F39" s="32">
        <v>231</v>
      </c>
      <c r="G39" s="33">
        <v>198</v>
      </c>
      <c r="H39" s="33">
        <f>F39*G39</f>
        <v>45738</v>
      </c>
      <c r="I39" s="7" t="s">
        <v>66</v>
      </c>
      <c r="J39" s="32">
        <v>231</v>
      </c>
      <c r="K39" s="33">
        <f t="shared" si="0"/>
        <v>213675</v>
      </c>
      <c r="L39" s="34" t="s">
        <v>20</v>
      </c>
      <c r="M39" s="32" t="s">
        <v>19</v>
      </c>
      <c r="N39" s="33" t="s">
        <v>19</v>
      </c>
      <c r="O39" s="34" t="s">
        <v>19</v>
      </c>
      <c r="P39" s="32">
        <v>231</v>
      </c>
      <c r="Q39" s="33">
        <f t="shared" si="1"/>
        <v>213675</v>
      </c>
      <c r="R39" s="34" t="s">
        <v>53</v>
      </c>
      <c r="S39" s="35" t="s">
        <v>19</v>
      </c>
      <c r="T39" s="36" t="s">
        <v>19</v>
      </c>
      <c r="U39" s="34" t="s">
        <v>19</v>
      </c>
      <c r="V39" s="54">
        <v>231</v>
      </c>
      <c r="W39" s="36">
        <f t="shared" si="2"/>
        <v>213675</v>
      </c>
      <c r="X39" s="34" t="s">
        <v>20</v>
      </c>
      <c r="Y39" s="37">
        <v>231</v>
      </c>
      <c r="Z39" s="33">
        <f t="shared" si="8"/>
        <v>213675</v>
      </c>
      <c r="AA39" s="53" t="s">
        <v>88</v>
      </c>
      <c r="AB39" s="44"/>
      <c r="AC39" s="59"/>
      <c r="AD39" s="42"/>
    </row>
    <row r="40" spans="1:30" ht="28.5" x14ac:dyDescent="0.45">
      <c r="A40" s="28" t="s">
        <v>47</v>
      </c>
      <c r="B40" s="29" t="s">
        <v>77</v>
      </c>
      <c r="C40" s="30">
        <v>1040</v>
      </c>
      <c r="D40" s="30">
        <v>839</v>
      </c>
      <c r="E40" s="31">
        <v>201</v>
      </c>
      <c r="F40" s="32" t="s">
        <v>19</v>
      </c>
      <c r="G40" s="33" t="s">
        <v>19</v>
      </c>
      <c r="H40" s="33" t="s">
        <v>19</v>
      </c>
      <c r="I40" s="33" t="s">
        <v>19</v>
      </c>
      <c r="J40" s="32" t="s">
        <v>19</v>
      </c>
      <c r="K40" s="33" t="s">
        <v>19</v>
      </c>
      <c r="L40" s="34" t="s">
        <v>19</v>
      </c>
      <c r="M40" s="32">
        <v>201</v>
      </c>
      <c r="N40" s="33">
        <f t="shared" si="4"/>
        <v>185925</v>
      </c>
      <c r="O40" s="34" t="s">
        <v>20</v>
      </c>
      <c r="P40" s="32">
        <v>839</v>
      </c>
      <c r="Q40" s="33">
        <f t="shared" si="1"/>
        <v>776075</v>
      </c>
      <c r="R40" s="34" t="s">
        <v>20</v>
      </c>
      <c r="S40" s="32">
        <v>201</v>
      </c>
      <c r="T40" s="37">
        <f t="shared" si="6"/>
        <v>185925</v>
      </c>
      <c r="U40" s="34" t="s">
        <v>20</v>
      </c>
      <c r="V40" s="32">
        <v>1040</v>
      </c>
      <c r="W40" s="36">
        <f t="shared" si="2"/>
        <v>962000</v>
      </c>
      <c r="X40" s="34" t="s">
        <v>20</v>
      </c>
      <c r="Y40" s="37">
        <v>1038</v>
      </c>
      <c r="Z40" s="33">
        <f t="shared" si="8"/>
        <v>960150</v>
      </c>
      <c r="AA40" s="34" t="s">
        <v>20</v>
      </c>
      <c r="AB40" s="62"/>
      <c r="AC40" s="63"/>
      <c r="AD40" s="64"/>
    </row>
    <row r="41" spans="1:30" ht="44.85" customHeight="1" thickBot="1" x14ac:dyDescent="0.5">
      <c r="A41" s="28" t="s">
        <v>48</v>
      </c>
      <c r="B41" s="29" t="s">
        <v>77</v>
      </c>
      <c r="C41" s="30">
        <v>1438</v>
      </c>
      <c r="D41" s="30">
        <v>729</v>
      </c>
      <c r="E41" s="31">
        <v>709</v>
      </c>
      <c r="F41" s="32" t="s">
        <v>19</v>
      </c>
      <c r="G41" s="33" t="s">
        <v>19</v>
      </c>
      <c r="H41" s="33" t="s">
        <v>19</v>
      </c>
      <c r="I41" s="33" t="s">
        <v>19</v>
      </c>
      <c r="J41" s="32">
        <v>710</v>
      </c>
      <c r="K41" s="33">
        <f t="shared" si="0"/>
        <v>656750</v>
      </c>
      <c r="L41" s="34" t="s">
        <v>20</v>
      </c>
      <c r="M41" s="32">
        <v>709</v>
      </c>
      <c r="N41" s="33">
        <f t="shared" si="4"/>
        <v>655825</v>
      </c>
      <c r="O41" s="34" t="s">
        <v>20</v>
      </c>
      <c r="P41" s="32">
        <v>710</v>
      </c>
      <c r="Q41" s="33">
        <f t="shared" si="1"/>
        <v>656750</v>
      </c>
      <c r="R41" s="34" t="s">
        <v>20</v>
      </c>
      <c r="S41" s="32">
        <v>709</v>
      </c>
      <c r="T41" s="37">
        <f t="shared" si="6"/>
        <v>655825</v>
      </c>
      <c r="U41" s="34" t="s">
        <v>20</v>
      </c>
      <c r="V41" s="32">
        <v>1418</v>
      </c>
      <c r="W41" s="36">
        <f t="shared" si="2"/>
        <v>1311650</v>
      </c>
      <c r="X41" s="34" t="s">
        <v>20</v>
      </c>
      <c r="Y41" s="37">
        <v>1417</v>
      </c>
      <c r="Z41" s="33">
        <f t="shared" si="8"/>
        <v>1310725</v>
      </c>
      <c r="AA41" s="7" t="s">
        <v>66</v>
      </c>
      <c r="AB41" s="60"/>
      <c r="AC41" s="61"/>
      <c r="AD41" s="73"/>
    </row>
    <row r="42" spans="1:30" ht="53.1" customHeight="1" x14ac:dyDescent="0.45">
      <c r="A42" s="28" t="s">
        <v>49</v>
      </c>
      <c r="B42" s="29" t="s">
        <v>76</v>
      </c>
      <c r="C42" s="30">
        <v>290</v>
      </c>
      <c r="D42" s="30">
        <v>277</v>
      </c>
      <c r="E42" s="31">
        <v>13</v>
      </c>
      <c r="F42" s="32">
        <v>258</v>
      </c>
      <c r="G42" s="33">
        <v>198</v>
      </c>
      <c r="H42" s="33">
        <f t="shared" si="5"/>
        <v>51084</v>
      </c>
      <c r="I42" s="34" t="s">
        <v>20</v>
      </c>
      <c r="J42" s="32">
        <v>258</v>
      </c>
      <c r="K42" s="33">
        <f t="shared" si="0"/>
        <v>238650</v>
      </c>
      <c r="L42" s="34" t="s">
        <v>20</v>
      </c>
      <c r="M42" s="32">
        <v>13</v>
      </c>
      <c r="N42" s="33">
        <f t="shared" si="4"/>
        <v>12025</v>
      </c>
      <c r="O42" s="34" t="s">
        <v>20</v>
      </c>
      <c r="P42" s="32">
        <v>271</v>
      </c>
      <c r="Q42" s="33">
        <f t="shared" si="1"/>
        <v>250675</v>
      </c>
      <c r="R42" s="34" t="s">
        <v>20</v>
      </c>
      <c r="S42" s="35" t="s">
        <v>19</v>
      </c>
      <c r="T42" s="36" t="s">
        <v>19</v>
      </c>
      <c r="U42" s="34" t="s">
        <v>62</v>
      </c>
      <c r="V42" s="35">
        <v>271</v>
      </c>
      <c r="W42" s="36">
        <f t="shared" si="2"/>
        <v>250675</v>
      </c>
      <c r="X42" s="34" t="s">
        <v>20</v>
      </c>
      <c r="Y42" s="37">
        <v>271</v>
      </c>
      <c r="Z42" s="33">
        <f t="shared" si="8"/>
        <v>250675</v>
      </c>
      <c r="AA42" s="53" t="s">
        <v>88</v>
      </c>
      <c r="AB42" s="37"/>
      <c r="AC42" s="33"/>
      <c r="AD42" s="34"/>
    </row>
    <row r="43" spans="1:30" ht="42.75" x14ac:dyDescent="0.45">
      <c r="A43" s="28" t="s">
        <v>50</v>
      </c>
      <c r="B43" s="29" t="s">
        <v>76</v>
      </c>
      <c r="C43" s="30">
        <v>205</v>
      </c>
      <c r="D43" s="30">
        <v>143</v>
      </c>
      <c r="E43" s="31">
        <v>62</v>
      </c>
      <c r="F43" s="32" t="s">
        <v>19</v>
      </c>
      <c r="G43" s="33" t="s">
        <v>19</v>
      </c>
      <c r="H43" s="33" t="s">
        <v>19</v>
      </c>
      <c r="I43" s="33" t="s">
        <v>19</v>
      </c>
      <c r="J43" s="32">
        <v>142</v>
      </c>
      <c r="K43" s="33">
        <f t="shared" si="0"/>
        <v>131350</v>
      </c>
      <c r="L43" s="34" t="s">
        <v>20</v>
      </c>
      <c r="M43" s="32">
        <v>62</v>
      </c>
      <c r="N43" s="33">
        <f t="shared" si="4"/>
        <v>57350</v>
      </c>
      <c r="O43" s="34" t="s">
        <v>20</v>
      </c>
      <c r="P43" s="32">
        <v>204</v>
      </c>
      <c r="Q43" s="33">
        <f t="shared" si="1"/>
        <v>188700</v>
      </c>
      <c r="R43" s="34" t="s">
        <v>20</v>
      </c>
      <c r="S43" s="35" t="s">
        <v>19</v>
      </c>
      <c r="T43" s="36" t="s">
        <v>19</v>
      </c>
      <c r="U43" s="34" t="s">
        <v>62</v>
      </c>
      <c r="V43" s="35">
        <v>204</v>
      </c>
      <c r="W43" s="36">
        <f t="shared" si="2"/>
        <v>188700</v>
      </c>
      <c r="X43" s="34" t="s">
        <v>20</v>
      </c>
      <c r="Y43" s="37">
        <v>204</v>
      </c>
      <c r="Z43" s="33">
        <f t="shared" si="8"/>
        <v>188700</v>
      </c>
      <c r="AA43" s="53" t="s">
        <v>24</v>
      </c>
      <c r="AB43" s="37"/>
      <c r="AC43" s="33"/>
      <c r="AD43" s="34"/>
    </row>
    <row r="44" spans="1:30" ht="40.15" customHeight="1" thickBot="1" x14ac:dyDescent="0.5">
      <c r="A44" s="28" t="s">
        <v>51</v>
      </c>
      <c r="B44" s="29" t="s">
        <v>76</v>
      </c>
      <c r="C44" s="30">
        <v>563</v>
      </c>
      <c r="D44" s="30">
        <v>329</v>
      </c>
      <c r="E44" s="31">
        <v>234</v>
      </c>
      <c r="F44" s="32" t="s">
        <v>19</v>
      </c>
      <c r="G44" s="33" t="s">
        <v>19</v>
      </c>
      <c r="H44" s="33" t="s">
        <v>19</v>
      </c>
      <c r="I44" s="33" t="s">
        <v>19</v>
      </c>
      <c r="J44" s="32">
        <v>329</v>
      </c>
      <c r="K44" s="33">
        <f t="shared" si="0"/>
        <v>304325</v>
      </c>
      <c r="L44" s="34" t="s">
        <v>20</v>
      </c>
      <c r="M44" s="32">
        <v>231</v>
      </c>
      <c r="N44" s="33">
        <f t="shared" si="4"/>
        <v>213675</v>
      </c>
      <c r="O44" s="34" t="s">
        <v>20</v>
      </c>
      <c r="P44" s="32">
        <v>560</v>
      </c>
      <c r="Q44" s="33">
        <f t="shared" si="1"/>
        <v>518000</v>
      </c>
      <c r="R44" s="34" t="s">
        <v>20</v>
      </c>
      <c r="S44" s="35" t="s">
        <v>19</v>
      </c>
      <c r="T44" s="36" t="s">
        <v>19</v>
      </c>
      <c r="U44" s="34" t="s">
        <v>62</v>
      </c>
      <c r="V44" s="35">
        <v>560</v>
      </c>
      <c r="W44" s="36">
        <f t="shared" si="2"/>
        <v>518000</v>
      </c>
      <c r="X44" s="34" t="s">
        <v>20</v>
      </c>
      <c r="Y44" s="37">
        <v>559</v>
      </c>
      <c r="Z44" s="33">
        <f t="shared" si="8"/>
        <v>517075</v>
      </c>
      <c r="AA44" s="53" t="s">
        <v>88</v>
      </c>
      <c r="AB44" s="58"/>
      <c r="AC44" s="41"/>
      <c r="AD44" s="39"/>
    </row>
    <row r="45" spans="1:30" ht="28.5" x14ac:dyDescent="0.45">
      <c r="A45" s="28" t="s">
        <v>16</v>
      </c>
      <c r="B45" s="29" t="s">
        <v>77</v>
      </c>
      <c r="C45" s="30">
        <v>16</v>
      </c>
      <c r="D45" s="30">
        <v>16</v>
      </c>
      <c r="E45" s="31">
        <v>0</v>
      </c>
      <c r="F45" s="32" t="s">
        <v>19</v>
      </c>
      <c r="G45" s="33" t="s">
        <v>19</v>
      </c>
      <c r="H45" s="33" t="s">
        <v>19</v>
      </c>
      <c r="I45" s="33" t="s">
        <v>19</v>
      </c>
      <c r="J45" s="32">
        <v>16</v>
      </c>
      <c r="K45" s="33">
        <f t="shared" si="0"/>
        <v>14800</v>
      </c>
      <c r="L45" s="34" t="s">
        <v>20</v>
      </c>
      <c r="M45" s="32" t="s">
        <v>19</v>
      </c>
      <c r="N45" s="33" t="s">
        <v>19</v>
      </c>
      <c r="O45" s="34" t="s">
        <v>19</v>
      </c>
      <c r="P45" s="32">
        <v>16</v>
      </c>
      <c r="Q45" s="33">
        <f>P45*925</f>
        <v>14800</v>
      </c>
      <c r="R45" s="34" t="s">
        <v>20</v>
      </c>
      <c r="S45" s="32" t="s">
        <v>19</v>
      </c>
      <c r="T45" s="33" t="s">
        <v>19</v>
      </c>
      <c r="U45" s="34" t="s">
        <v>19</v>
      </c>
      <c r="V45" s="32">
        <v>16</v>
      </c>
      <c r="W45" s="36">
        <f t="shared" si="2"/>
        <v>14800</v>
      </c>
      <c r="X45" s="7" t="s">
        <v>66</v>
      </c>
      <c r="Y45" s="37">
        <v>16</v>
      </c>
      <c r="Z45" s="33">
        <f t="shared" si="8"/>
        <v>14800</v>
      </c>
      <c r="AA45" s="7" t="s">
        <v>66</v>
      </c>
      <c r="AB45" s="62"/>
      <c r="AC45" s="63"/>
      <c r="AD45" s="69"/>
    </row>
    <row r="46" spans="1:30" ht="28.5" x14ac:dyDescent="0.45">
      <c r="A46" s="28" t="s">
        <v>17</v>
      </c>
      <c r="B46" s="29" t="s">
        <v>77</v>
      </c>
      <c r="C46" s="30">
        <v>1709</v>
      </c>
      <c r="D46" s="30">
        <v>1013</v>
      </c>
      <c r="E46" s="31">
        <v>696</v>
      </c>
      <c r="F46" s="32" t="s">
        <v>19</v>
      </c>
      <c r="G46" s="33" t="s">
        <v>19</v>
      </c>
      <c r="H46" s="33" t="s">
        <v>19</v>
      </c>
      <c r="I46" s="33" t="s">
        <v>19</v>
      </c>
      <c r="J46" s="32">
        <v>1013</v>
      </c>
      <c r="K46" s="33">
        <f t="shared" si="0"/>
        <v>937025</v>
      </c>
      <c r="L46" s="34" t="s">
        <v>53</v>
      </c>
      <c r="M46" s="32">
        <v>696</v>
      </c>
      <c r="N46" s="33">
        <f t="shared" si="4"/>
        <v>643800</v>
      </c>
      <c r="O46" s="34" t="s">
        <v>53</v>
      </c>
      <c r="P46" s="32">
        <v>971</v>
      </c>
      <c r="Q46" s="33">
        <f t="shared" si="1"/>
        <v>898175</v>
      </c>
      <c r="R46" s="34" t="s">
        <v>53</v>
      </c>
      <c r="S46" s="45">
        <v>681</v>
      </c>
      <c r="T46" s="37">
        <f t="shared" si="6"/>
        <v>629925</v>
      </c>
      <c r="U46" s="34" t="s">
        <v>53</v>
      </c>
      <c r="V46" s="32">
        <v>1652</v>
      </c>
      <c r="W46" s="36">
        <f t="shared" si="2"/>
        <v>1528100</v>
      </c>
      <c r="X46" s="34" t="s">
        <v>20</v>
      </c>
      <c r="Y46" s="57">
        <v>1652</v>
      </c>
      <c r="Z46" s="33">
        <f t="shared" si="8"/>
        <v>1528100</v>
      </c>
      <c r="AA46" s="34" t="s">
        <v>20</v>
      </c>
      <c r="AB46" s="45"/>
      <c r="AC46" s="33"/>
      <c r="AD46" s="53"/>
    </row>
    <row r="47" spans="1:30" ht="28.5" x14ac:dyDescent="0.45">
      <c r="A47" s="28" t="s">
        <v>52</v>
      </c>
      <c r="B47" s="29" t="s">
        <v>77</v>
      </c>
      <c r="C47" s="30">
        <v>196</v>
      </c>
      <c r="D47" s="30">
        <v>196</v>
      </c>
      <c r="E47" s="31">
        <v>0</v>
      </c>
      <c r="F47" s="32" t="s">
        <v>19</v>
      </c>
      <c r="G47" s="33" t="s">
        <v>19</v>
      </c>
      <c r="H47" s="33" t="s">
        <v>19</v>
      </c>
      <c r="I47" s="33" t="s">
        <v>19</v>
      </c>
      <c r="J47" s="32">
        <v>184</v>
      </c>
      <c r="K47" s="33">
        <f t="shared" si="0"/>
        <v>170200</v>
      </c>
      <c r="L47" s="34" t="s">
        <v>20</v>
      </c>
      <c r="M47" s="32" t="s">
        <v>19</v>
      </c>
      <c r="N47" s="33" t="s">
        <v>19</v>
      </c>
      <c r="O47" s="34" t="s">
        <v>19</v>
      </c>
      <c r="P47" s="43">
        <v>184</v>
      </c>
      <c r="Q47" s="33">
        <f t="shared" si="1"/>
        <v>170200</v>
      </c>
      <c r="R47" s="42" t="s">
        <v>20</v>
      </c>
      <c r="S47" s="35" t="s">
        <v>19</v>
      </c>
      <c r="T47" s="36" t="s">
        <v>19</v>
      </c>
      <c r="U47" s="42" t="s">
        <v>19</v>
      </c>
      <c r="V47" s="35">
        <v>184</v>
      </c>
      <c r="W47" s="36">
        <f t="shared" si="2"/>
        <v>170200</v>
      </c>
      <c r="X47" s="42" t="s">
        <v>20</v>
      </c>
      <c r="Y47" s="37">
        <v>184</v>
      </c>
      <c r="Z47" s="33">
        <f t="shared" si="8"/>
        <v>170200</v>
      </c>
      <c r="AA47" s="23" t="s">
        <v>89</v>
      </c>
      <c r="AB47" s="32"/>
      <c r="AC47" s="33"/>
      <c r="AD47" s="53"/>
    </row>
    <row r="48" spans="1:30" ht="28.9" thickBot="1" x14ac:dyDescent="0.5">
      <c r="A48" s="28" t="s">
        <v>18</v>
      </c>
      <c r="B48" s="29" t="s">
        <v>77</v>
      </c>
      <c r="C48" s="30">
        <v>1594</v>
      </c>
      <c r="D48" s="30">
        <v>1094</v>
      </c>
      <c r="E48" s="31">
        <v>500</v>
      </c>
      <c r="F48" s="32" t="s">
        <v>19</v>
      </c>
      <c r="G48" s="33" t="s">
        <v>19</v>
      </c>
      <c r="H48" s="33" t="s">
        <v>19</v>
      </c>
      <c r="I48" s="33" t="s">
        <v>19</v>
      </c>
      <c r="J48" s="32">
        <v>1080</v>
      </c>
      <c r="K48" s="33">
        <f t="shared" si="0"/>
        <v>999000</v>
      </c>
      <c r="L48" s="34" t="s">
        <v>20</v>
      </c>
      <c r="M48" s="32">
        <v>513</v>
      </c>
      <c r="N48" s="33">
        <f t="shared" si="4"/>
        <v>474525</v>
      </c>
      <c r="O48" s="34" t="s">
        <v>20</v>
      </c>
      <c r="P48" s="32">
        <v>1080</v>
      </c>
      <c r="Q48" s="33">
        <f t="shared" si="1"/>
        <v>999000</v>
      </c>
      <c r="R48" s="34" t="s">
        <v>20</v>
      </c>
      <c r="S48" s="32">
        <v>513</v>
      </c>
      <c r="T48" s="37">
        <f t="shared" si="6"/>
        <v>474525</v>
      </c>
      <c r="U48" s="34" t="s">
        <v>20</v>
      </c>
      <c r="V48" s="32">
        <v>1593</v>
      </c>
      <c r="W48" s="36">
        <f t="shared" si="2"/>
        <v>1473525</v>
      </c>
      <c r="X48" s="34" t="s">
        <v>20</v>
      </c>
      <c r="Y48" s="37">
        <v>1591</v>
      </c>
      <c r="Z48" s="33">
        <f t="shared" si="8"/>
        <v>1471675</v>
      </c>
      <c r="AA48" s="7" t="s">
        <v>66</v>
      </c>
      <c r="AB48" s="60"/>
      <c r="AC48" s="61"/>
      <c r="AD48" s="65"/>
    </row>
    <row r="49" spans="1:30" ht="39.75" customHeight="1" x14ac:dyDescent="0.45">
      <c r="A49" s="46" t="s">
        <v>63</v>
      </c>
      <c r="B49" s="29" t="s">
        <v>76</v>
      </c>
      <c r="C49" s="47">
        <v>459</v>
      </c>
      <c r="D49" s="47">
        <v>279</v>
      </c>
      <c r="E49" s="48">
        <v>180</v>
      </c>
      <c r="F49" s="32" t="s">
        <v>19</v>
      </c>
      <c r="G49" s="33" t="s">
        <v>19</v>
      </c>
      <c r="H49" s="33" t="s">
        <v>19</v>
      </c>
      <c r="I49" s="33" t="s">
        <v>19</v>
      </c>
      <c r="J49" s="38">
        <v>279</v>
      </c>
      <c r="K49" s="33">
        <f t="shared" si="0"/>
        <v>258075</v>
      </c>
      <c r="L49" s="39" t="s">
        <v>20</v>
      </c>
      <c r="M49" s="38">
        <v>180</v>
      </c>
      <c r="N49" s="41">
        <f t="shared" si="4"/>
        <v>166500</v>
      </c>
      <c r="O49" s="39" t="s">
        <v>53</v>
      </c>
      <c r="P49" s="38">
        <v>459</v>
      </c>
      <c r="Q49" s="41">
        <f t="shared" si="1"/>
        <v>424575</v>
      </c>
      <c r="R49" s="39" t="s">
        <v>20</v>
      </c>
      <c r="S49" s="49" t="s">
        <v>19</v>
      </c>
      <c r="T49" s="50" t="s">
        <v>19</v>
      </c>
      <c r="U49" s="34" t="s">
        <v>62</v>
      </c>
      <c r="V49" s="35">
        <v>459</v>
      </c>
      <c r="W49" s="36">
        <f t="shared" si="2"/>
        <v>424575</v>
      </c>
      <c r="X49" s="34" t="s">
        <v>53</v>
      </c>
      <c r="Y49" s="37">
        <v>458</v>
      </c>
      <c r="Z49" s="33">
        <f t="shared" si="8"/>
        <v>423650</v>
      </c>
      <c r="AA49" s="53" t="s">
        <v>88</v>
      </c>
      <c r="AB49" s="44"/>
      <c r="AC49" s="59"/>
      <c r="AD49" s="42"/>
    </row>
    <row r="50" spans="1:30" s="2" customFormat="1" ht="14.65" thickBot="1" x14ac:dyDescent="0.5">
      <c r="A50" s="78" t="s">
        <v>65</v>
      </c>
      <c r="B50" s="79"/>
      <c r="C50" s="79"/>
      <c r="D50" s="79"/>
      <c r="E50" s="80"/>
      <c r="F50" s="8">
        <f>SUM(F6:F49)</f>
        <v>8040</v>
      </c>
      <c r="G50" s="9"/>
      <c r="H50" s="9">
        <f t="shared" ref="H50" si="9">SUM(H6:H49)</f>
        <v>2595207</v>
      </c>
      <c r="I50" s="9"/>
      <c r="J50" s="8">
        <f t="shared" ref="J50" si="10">SUM(J6:J49)</f>
        <v>24902</v>
      </c>
      <c r="K50" s="9">
        <f t="shared" ref="K50" si="11">SUM(K6:K49)</f>
        <v>23034350</v>
      </c>
      <c r="L50" s="9"/>
      <c r="M50" s="8">
        <f t="shared" ref="M50" si="12">SUM(M6:M49)</f>
        <v>10370</v>
      </c>
      <c r="N50" s="9">
        <f t="shared" ref="N50" si="13">SUM(N6:N49)</f>
        <v>9592250</v>
      </c>
      <c r="O50" s="10"/>
      <c r="P50" s="8">
        <f t="shared" ref="P50" si="14">SUM(P6:P49)</f>
        <v>31048</v>
      </c>
      <c r="Q50" s="9">
        <f t="shared" ref="Q50" si="15">SUM(Q6:Q49)</f>
        <v>28719400</v>
      </c>
      <c r="R50" s="10"/>
      <c r="S50" s="8">
        <f t="shared" ref="S50" si="16">SUM(S6:S49)</f>
        <v>5103</v>
      </c>
      <c r="T50" s="9">
        <f t="shared" ref="T50" si="17">SUM(T6:T49)</f>
        <v>4720275</v>
      </c>
      <c r="U50" s="10"/>
      <c r="V50" s="8">
        <v>34235</v>
      </c>
      <c r="W50" s="9">
        <v>31667375</v>
      </c>
      <c r="X50" s="10"/>
      <c r="Y50" s="55">
        <f t="shared" ref="Y50" si="18">SUM(Y6:Y49)</f>
        <v>35076</v>
      </c>
      <c r="Z50" s="56">
        <f t="shared" ref="Z50" si="19">SUM(Z6:Z49)</f>
        <v>32445300</v>
      </c>
      <c r="AA50" s="52"/>
      <c r="AB50" s="55">
        <f t="shared" ref="AB50:AC50" si="20">SUM(AB6:AB49)</f>
        <v>2463</v>
      </c>
      <c r="AC50" s="56">
        <f t="shared" si="20"/>
        <v>2278275</v>
      </c>
      <c r="AD50" s="52"/>
    </row>
    <row r="51" spans="1:30" x14ac:dyDescent="0.45">
      <c r="Y51" s="51"/>
      <c r="Z51" s="51"/>
      <c r="AB51" s="51"/>
      <c r="AC51" s="51"/>
    </row>
    <row r="53" spans="1:30" x14ac:dyDescent="0.45">
      <c r="A53" s="20"/>
    </row>
    <row r="57" spans="1:30" ht="54" x14ac:dyDescent="0.45">
      <c r="A57" s="11" t="s">
        <v>85</v>
      </c>
      <c r="B57" s="12" t="s">
        <v>86</v>
      </c>
    </row>
    <row r="58" spans="1:30" ht="22.5" customHeight="1" x14ac:dyDescent="0.45">
      <c r="A58" s="13" t="s">
        <v>66</v>
      </c>
      <c r="B58" s="12" t="s">
        <v>87</v>
      </c>
    </row>
    <row r="59" spans="1:30" ht="22.5" customHeight="1" x14ac:dyDescent="0.45">
      <c r="A59" s="13" t="s">
        <v>83</v>
      </c>
      <c r="B59" s="12" t="s">
        <v>84</v>
      </c>
    </row>
    <row r="60" spans="1:30" ht="18" x14ac:dyDescent="0.45">
      <c r="A60" s="14" t="s">
        <v>27</v>
      </c>
      <c r="B60" s="12" t="s">
        <v>69</v>
      </c>
    </row>
    <row r="61" spans="1:30" ht="18" x14ac:dyDescent="0.45">
      <c r="A61" s="15" t="s">
        <v>79</v>
      </c>
      <c r="B61" s="12" t="s">
        <v>80</v>
      </c>
    </row>
    <row r="62" spans="1:30" ht="18" x14ac:dyDescent="0.45">
      <c r="A62" s="11" t="s">
        <v>25</v>
      </c>
      <c r="B62" s="12" t="s">
        <v>26</v>
      </c>
    </row>
    <row r="63" spans="1:30" ht="18" x14ac:dyDescent="0.45">
      <c r="A63" s="12" t="s">
        <v>19</v>
      </c>
      <c r="B63" s="12" t="s">
        <v>81</v>
      </c>
    </row>
  </sheetData>
  <autoFilter ref="A5:AA50" xr:uid="{5F1D1631-EE86-489E-BB57-CAB3E3AB736D}"/>
  <mergeCells count="10">
    <mergeCell ref="AB4:AD4"/>
    <mergeCell ref="V4:X4"/>
    <mergeCell ref="Y4:AA4"/>
    <mergeCell ref="A50:E50"/>
    <mergeCell ref="F4:I4"/>
    <mergeCell ref="M4:O4"/>
    <mergeCell ref="P4:R4"/>
    <mergeCell ref="S4:U4"/>
    <mergeCell ref="A4:E4"/>
    <mergeCell ref="J4:L4"/>
  </mergeCells>
  <phoneticPr fontId="12" type="noConversion"/>
  <conditionalFormatting sqref="F4 F5:AD5 J51:AD1048576">
    <cfRule type="containsText" dxfId="153" priority="1214" operator="containsText" text="documente încărcate">
      <formula>NOT(ISERROR(SEARCH("documente încărcate",F4)))</formula>
    </cfRule>
    <cfRule type="containsText" dxfId="152" priority="1213" operator="containsText" text="doar plată">
      <formula>NOT(ISERROR(SEARCH("doar plată",F4)))</formula>
    </cfRule>
    <cfRule type="containsText" dxfId="151" priority="1212" operator="containsText" text="CP">
      <formula>NOT(ISERROR(SEARCH("CP",F4)))</formula>
    </cfRule>
  </conditionalFormatting>
  <conditionalFormatting sqref="I13">
    <cfRule type="containsText" dxfId="150" priority="35" operator="containsText" text="doar plată">
      <formula>NOT(ISERROR(SEARCH("doar plată",I13)))</formula>
    </cfRule>
    <cfRule type="containsText" dxfId="149" priority="34" operator="containsText" text="CP">
      <formula>NOT(ISERROR(SEARCH("CP",I13)))</formula>
    </cfRule>
    <cfRule type="containsText" dxfId="148" priority="36" operator="containsText" text="documente încărcate">
      <formula>NOT(ISERROR(SEARCH("documente încărcate",I13)))</formula>
    </cfRule>
  </conditionalFormatting>
  <conditionalFormatting sqref="I16:I19">
    <cfRule type="containsText" dxfId="147" priority="666" operator="containsText" text="documente încărcate">
      <formula>NOT(ISERROR(SEARCH("documente încărcate",I16)))</formula>
    </cfRule>
    <cfRule type="containsText" dxfId="146" priority="665" operator="containsText" text="doar plată">
      <formula>NOT(ISERROR(SEARCH("doar plată",I16)))</formula>
    </cfRule>
    <cfRule type="containsText" dxfId="145" priority="664" operator="containsText" text="CP">
      <formula>NOT(ISERROR(SEARCH("CP",I16)))</formula>
    </cfRule>
  </conditionalFormatting>
  <conditionalFormatting sqref="I25">
    <cfRule type="containsText" dxfId="144" priority="661" operator="containsText" text="CP">
      <formula>NOT(ISERROR(SEARCH("CP",I25)))</formula>
    </cfRule>
    <cfRule type="containsText" dxfId="143" priority="663" operator="containsText" text="documente încărcate">
      <formula>NOT(ISERROR(SEARCH("documente încărcate",I25)))</formula>
    </cfRule>
    <cfRule type="containsText" dxfId="142" priority="662" operator="containsText" text="doar plată">
      <formula>NOT(ISERROR(SEARCH("doar plată",I25)))</formula>
    </cfRule>
  </conditionalFormatting>
  <conditionalFormatting sqref="I29">
    <cfRule type="containsText" dxfId="141" priority="660" operator="containsText" text="documente încărcate">
      <formula>NOT(ISERROR(SEARCH("documente încărcate",I29)))</formula>
    </cfRule>
    <cfRule type="containsText" dxfId="140" priority="659" operator="containsText" text="doar plată">
      <formula>NOT(ISERROR(SEARCH("doar plată",I29)))</formula>
    </cfRule>
    <cfRule type="containsText" dxfId="139" priority="658" operator="containsText" text="CP">
      <formula>NOT(ISERROR(SEARCH("CP",I29)))</formula>
    </cfRule>
  </conditionalFormatting>
  <conditionalFormatting sqref="I32">
    <cfRule type="containsText" dxfId="138" priority="655" operator="containsText" text="CP">
      <formula>NOT(ISERROR(SEARCH("CP",I32)))</formula>
    </cfRule>
    <cfRule type="containsText" dxfId="137" priority="657" operator="containsText" text="documente încărcate">
      <formula>NOT(ISERROR(SEARCH("documente încărcate",I32)))</formula>
    </cfRule>
    <cfRule type="containsText" dxfId="136" priority="656" operator="containsText" text="doar plată">
      <formula>NOT(ISERROR(SEARCH("doar plată",I32)))</formula>
    </cfRule>
  </conditionalFormatting>
  <conditionalFormatting sqref="I34">
    <cfRule type="containsText" dxfId="135" priority="654" operator="containsText" text="documente încărcate">
      <formula>NOT(ISERROR(SEARCH("documente încărcate",I34)))</formula>
    </cfRule>
    <cfRule type="containsText" dxfId="134" priority="653" operator="containsText" text="doar plată">
      <formula>NOT(ISERROR(SEARCH("doar plată",I34)))</formula>
    </cfRule>
    <cfRule type="containsText" dxfId="133" priority="652" operator="containsText" text="CP">
      <formula>NOT(ISERROR(SEARCH("CP",I34)))</formula>
    </cfRule>
  </conditionalFormatting>
  <conditionalFormatting sqref="I36:I37">
    <cfRule type="containsText" dxfId="132" priority="641" operator="containsText" text="doar plată">
      <formula>NOT(ISERROR(SEARCH("doar plată",I36)))</formula>
    </cfRule>
    <cfRule type="containsText" dxfId="131" priority="642" operator="containsText" text="documente încărcate">
      <formula>NOT(ISERROR(SEARCH("documente încărcate",I36)))</formula>
    </cfRule>
    <cfRule type="containsText" dxfId="130" priority="640" operator="containsText" text="CP">
      <formula>NOT(ISERROR(SEARCH("CP",I36)))</formula>
    </cfRule>
  </conditionalFormatting>
  <conditionalFormatting sqref="I39">
    <cfRule type="containsText" dxfId="129" priority="350" operator="containsText" text="documente încărcate">
      <formula>NOT(ISERROR(SEARCH("documente încărcate",I39)))</formula>
    </cfRule>
    <cfRule type="containsText" dxfId="128" priority="349" operator="containsText" text="doar plată">
      <formula>NOT(ISERROR(SEARCH("doar plată",I39)))</formula>
    </cfRule>
    <cfRule type="containsText" dxfId="127" priority="348" operator="containsText" text="CP">
      <formula>NOT(ISERROR(SEARCH("CP",I39)))</formula>
    </cfRule>
  </conditionalFormatting>
  <conditionalFormatting sqref="I42">
    <cfRule type="containsText" dxfId="126" priority="643" operator="containsText" text="CP">
      <formula>NOT(ISERROR(SEARCH("CP",I42)))</formula>
    </cfRule>
    <cfRule type="containsText" dxfId="125" priority="645" operator="containsText" text="documente încărcate">
      <formula>NOT(ISERROR(SEARCH("documente încărcate",I42)))</formula>
    </cfRule>
    <cfRule type="containsText" dxfId="124" priority="644" operator="containsText" text="doar plată">
      <formula>NOT(ISERROR(SEARCH("doar plată",I42)))</formula>
    </cfRule>
  </conditionalFormatting>
  <conditionalFormatting sqref="I6:K6">
    <cfRule type="containsText" dxfId="123" priority="670" operator="containsText" text="CP">
      <formula>NOT(ISERROR(SEARCH("CP",I6)))</formula>
    </cfRule>
    <cfRule type="containsText" dxfId="122" priority="672" operator="containsText" text="documente încărcate">
      <formula>NOT(ISERROR(SEARCH("documente încărcate",I6)))</formula>
    </cfRule>
    <cfRule type="containsText" dxfId="121" priority="671" operator="containsText" text="doar plată">
      <formula>NOT(ISERROR(SEARCH("doar plată",I6)))</formula>
    </cfRule>
  </conditionalFormatting>
  <conditionalFormatting sqref="J7:J18 M15:M18">
    <cfRule type="containsText" dxfId="120" priority="1230" operator="containsText" text="CP">
      <formula>NOT(ISERROR(SEARCH("CP",J7)))</formula>
    </cfRule>
    <cfRule type="containsText" dxfId="119" priority="1231" operator="containsText" text="doar plată">
      <formula>NOT(ISERROR(SEARCH("doar plată",J7)))</formula>
    </cfRule>
    <cfRule type="containsText" dxfId="118" priority="1232" operator="containsText" text="documente încărcate">
      <formula>NOT(ISERROR(SEARCH("documente încărcate",J7)))</formula>
    </cfRule>
  </conditionalFormatting>
  <conditionalFormatting sqref="J4:K4 M4 S4 V4 Y4 Q7:Q49 S13:V13 S13:T14 V13:V14">
    <cfRule type="containsText" dxfId="117" priority="1250" operator="containsText" text="documente încărcate">
      <formula>NOT(ISERROR(SEARCH("documente încărcate",J4)))</formula>
    </cfRule>
  </conditionalFormatting>
  <conditionalFormatting sqref="J4:K4 M4 S4 Y4 Q7:Q49 S13:V13 V4">
    <cfRule type="containsText" dxfId="116" priority="1249" operator="containsText" text="doar plată">
      <formula>NOT(ISERROR(SEARCH("doar plată",J4)))</formula>
    </cfRule>
  </conditionalFormatting>
  <conditionalFormatting sqref="J4:K4 M4 S4 Y4 Q7:Q49">
    <cfRule type="containsText" dxfId="115" priority="1248" operator="containsText" text="CP">
      <formula>NOT(ISERROR(SEARCH("CP",J4)))</formula>
    </cfRule>
  </conditionalFormatting>
  <conditionalFormatting sqref="K7:K49">
    <cfRule type="containsText" dxfId="114" priority="744" operator="containsText" text="documente încărcate">
      <formula>NOT(ISERROR(SEARCH("documente încărcate",K7)))</formula>
    </cfRule>
    <cfRule type="containsText" dxfId="113" priority="742" operator="containsText" text="CP">
      <formula>NOT(ISERROR(SEARCH("CP",K7)))</formula>
    </cfRule>
    <cfRule type="containsText" dxfId="112" priority="743" operator="containsText" text="doar plată">
      <formula>NOT(ISERROR(SEARCH("doar plată",K7)))</formula>
    </cfRule>
  </conditionalFormatting>
  <conditionalFormatting sqref="L6:L49">
    <cfRule type="containsText" dxfId="111" priority="697" operator="containsText" text="CP">
      <formula>NOT(ISERROR(SEARCH("CP",L6)))</formula>
    </cfRule>
    <cfRule type="containsText" dxfId="110" priority="698" operator="containsText" text="doar plată">
      <formula>NOT(ISERROR(SEARCH("doar plată",L6)))</formula>
    </cfRule>
    <cfRule type="containsText" dxfId="109" priority="699" operator="containsText" text="documente încărcate">
      <formula>NOT(ISERROR(SEARCH("documente încărcate",L6)))</formula>
    </cfRule>
  </conditionalFormatting>
  <conditionalFormatting sqref="M20 J20:J24 M22:M23 M24:P49 J26:J49 A57:A62">
    <cfRule type="containsText" dxfId="108" priority="1045" operator="containsText" text="CP">
      <formula>NOT(ISERROR(SEARCH("CP",A20)))</formula>
    </cfRule>
    <cfRule type="containsText" dxfId="107" priority="1046" operator="containsText" text="doar plată">
      <formula>NOT(ISERROR(SEARCH("doar plată",A20)))</formula>
    </cfRule>
    <cfRule type="containsText" dxfId="106" priority="1047" operator="containsText" text="documente încărcate">
      <formula>NOT(ISERROR(SEARCH("documente încărcate",A20)))</formula>
    </cfRule>
  </conditionalFormatting>
  <conditionalFormatting sqref="M7:P14">
    <cfRule type="containsText" dxfId="105" priority="33" operator="containsText" text="documente încărcate">
      <formula>NOT(ISERROR(SEARCH("documente încărcate",M7)))</formula>
    </cfRule>
    <cfRule type="containsText" dxfId="104" priority="31" operator="containsText" text="CP">
      <formula>NOT(ISERROR(SEARCH("CP",M7)))</formula>
    </cfRule>
    <cfRule type="containsText" dxfId="103" priority="32" operator="containsText" text="doar plată">
      <formula>NOT(ISERROR(SEARCH("doar plată",M7)))</formula>
    </cfRule>
  </conditionalFormatting>
  <conditionalFormatting sqref="M6:AA6 AA7:AA8 Z7:Z13">
    <cfRule type="containsText" dxfId="102" priority="97" operator="containsText" text="documente încărcate">
      <formula>NOT(ISERROR(SEARCH("documente încărcate",M6)))</formula>
    </cfRule>
    <cfRule type="containsText" dxfId="101" priority="96" operator="containsText" text="doar plată">
      <formula>NOT(ISERROR(SEARCH("doar plată",M6)))</formula>
    </cfRule>
  </conditionalFormatting>
  <conditionalFormatting sqref="N15:P23">
    <cfRule type="containsText" dxfId="100" priority="366" operator="containsText" text="CP">
      <formula>NOT(ISERROR(SEARCH("CP",N15)))</formula>
    </cfRule>
    <cfRule type="containsText" dxfId="99" priority="367" operator="containsText" text="doar plată">
      <formula>NOT(ISERROR(SEARCH("doar plată",N15)))</formula>
    </cfRule>
    <cfRule type="containsText" dxfId="98" priority="368" operator="containsText" text="documente încărcate">
      <formula>NOT(ISERROR(SEARCH("documente încărcate",N15)))</formula>
    </cfRule>
  </conditionalFormatting>
  <conditionalFormatting sqref="R13">
    <cfRule type="containsText" dxfId="97" priority="408" operator="containsText" text="documente încărcate">
      <formula>NOT(ISERROR(SEARCH("documente încărcate",R13)))</formula>
    </cfRule>
    <cfRule type="containsText" dxfId="96" priority="407" operator="containsText" text="doar plată">
      <formula>NOT(ISERROR(SEARCH("doar plată",R13)))</formula>
    </cfRule>
  </conditionalFormatting>
  <conditionalFormatting sqref="R13:R14">
    <cfRule type="containsText" dxfId="95" priority="682" operator="containsText" text="documente încărcate">
      <formula>NOT(ISERROR(SEARCH("documente încărcate",R13)))</formula>
    </cfRule>
  </conditionalFormatting>
  <conditionalFormatting sqref="R18">
    <cfRule type="containsText" dxfId="94" priority="365" operator="containsText" text="documente încărcate">
      <formula>NOT(ISERROR(SEARCH("documente încărcate",R18)))</formula>
    </cfRule>
  </conditionalFormatting>
  <conditionalFormatting sqref="R49:R50 O50">
    <cfRule type="containsText" dxfId="93" priority="1254" operator="containsText" text="CP">
      <formula>NOT(ISERROR(SEARCH("CP",O49)))</formula>
    </cfRule>
    <cfRule type="containsText" dxfId="92" priority="1294" operator="containsText" text="doar plată">
      <formula>NOT(ISERROR(SEARCH("doar plată",O49)))</formula>
    </cfRule>
    <cfRule type="containsText" dxfId="91" priority="1295" operator="containsText" text="documente încărcate">
      <formula>NOT(ISERROR(SEARCH("documente încărcate",O49)))</formula>
    </cfRule>
  </conditionalFormatting>
  <conditionalFormatting sqref="R12:T17">
    <cfRule type="containsText" dxfId="90" priority="416" operator="containsText" text="doar plată">
      <formula>NOT(ISERROR(SEARCH("doar plată",R12)))</formula>
    </cfRule>
    <cfRule type="containsText" dxfId="89" priority="415" operator="containsText" text="CP">
      <formula>NOT(ISERROR(SEARCH("CP",R12)))</formula>
    </cfRule>
  </conditionalFormatting>
  <conditionalFormatting sqref="R17:T17">
    <cfRule type="containsText" dxfId="88" priority="417" operator="containsText" text="documente încărcate">
      <formula>NOT(ISERROR(SEARCH("documente încărcate",R17)))</formula>
    </cfRule>
  </conditionalFormatting>
  <conditionalFormatting sqref="R18:T48">
    <cfRule type="containsText" dxfId="87" priority="40" operator="containsText" text="CP">
      <formula>NOT(ISERROR(SEARCH("CP",R18)))</formula>
    </cfRule>
    <cfRule type="containsText" dxfId="86" priority="41" operator="containsText" text="doar plată">
      <formula>NOT(ISERROR(SEARCH("doar plată",R18)))</formula>
    </cfRule>
  </conditionalFormatting>
  <conditionalFormatting sqref="R20:T48">
    <cfRule type="containsText" dxfId="85" priority="42" operator="containsText" text="documente încărcate">
      <formula>NOT(ISERROR(SEARCH("documente încărcate",R20)))</formula>
    </cfRule>
  </conditionalFormatting>
  <conditionalFormatting sqref="R7:V11 AA8:AA10">
    <cfRule type="containsText" dxfId="84" priority="84" operator="containsText" text="documente încărcate">
      <formula>NOT(ISERROR(SEARCH("documente încărcate",R7)))</formula>
    </cfRule>
  </conditionalFormatting>
  <conditionalFormatting sqref="R7:V11 AA9:AA10">
    <cfRule type="containsText" dxfId="83" priority="83" operator="containsText" text="doar plată">
      <formula>NOT(ISERROR(SEARCH("doar plată",R7)))</formula>
    </cfRule>
  </conditionalFormatting>
  <conditionalFormatting sqref="R7:V11">
    <cfRule type="containsText" dxfId="82" priority="82" operator="containsText" text="CP">
      <formula>NOT(ISERROR(SEARCH("CP",R7)))</formula>
    </cfRule>
  </conditionalFormatting>
  <conditionalFormatting sqref="R15:V16">
    <cfRule type="containsText" dxfId="81" priority="1059" operator="containsText" text="documente încărcate">
      <formula>NOT(ISERROR(SEARCH("documente încărcate",R15)))</formula>
    </cfRule>
  </conditionalFormatting>
  <conditionalFormatting sqref="R19:V19">
    <cfRule type="containsText" dxfId="80" priority="588" operator="containsText" text="documente încărcate">
      <formula>NOT(ISERROR(SEARCH("documente încărcate",R19)))</formula>
    </cfRule>
  </conditionalFormatting>
  <conditionalFormatting sqref="S49:T49">
    <cfRule type="containsText" dxfId="79" priority="1202" operator="containsText" text="documente încărcate">
      <formula>NOT(ISERROR(SEARCH("documente încărcate",S49)))</formula>
    </cfRule>
    <cfRule type="containsText" dxfId="78" priority="1201" operator="containsText" text="doar plată">
      <formula>NOT(ISERROR(SEARCH("doar plată",S49)))</formula>
    </cfRule>
    <cfRule type="containsText" dxfId="77" priority="1200" operator="containsText" text="CP">
      <formula>NOT(ISERROR(SEARCH("CP",S49)))</formula>
    </cfRule>
  </conditionalFormatting>
  <conditionalFormatting sqref="S18:V18">
    <cfRule type="containsText" dxfId="76" priority="603" operator="containsText" text="documente încărcate">
      <formula>NOT(ISERROR(SEARCH("documente încărcate",S18)))</formula>
    </cfRule>
  </conditionalFormatting>
  <conditionalFormatting sqref="U12">
    <cfRule type="containsText" dxfId="75" priority="73" operator="containsText" text="CP">
      <formula>NOT(ISERROR(SEARCH("CP",U12)))</formula>
    </cfRule>
    <cfRule type="containsText" dxfId="74" priority="74" operator="containsText" text="doar plată">
      <formula>NOT(ISERROR(SEARCH("doar plată",U12)))</formula>
    </cfRule>
    <cfRule type="containsText" dxfId="73" priority="75" operator="containsText" text="documente încărcate">
      <formula>NOT(ISERROR(SEARCH("documente încărcate",U12)))</formula>
    </cfRule>
  </conditionalFormatting>
  <conditionalFormatting sqref="U13:U50">
    <cfRule type="containsText" dxfId="72" priority="412" operator="containsText" text="CP">
      <formula>NOT(ISERROR(SEARCH("CP",U13)))</formula>
    </cfRule>
  </conditionalFormatting>
  <conditionalFormatting sqref="U14">
    <cfRule type="containsText" dxfId="71" priority="1346" operator="containsText" text="documente încărcate">
      <formula>NOT(ISERROR(SEARCH("documente încărcate",U14)))</formula>
    </cfRule>
  </conditionalFormatting>
  <conditionalFormatting sqref="U14:U50 X13:X50">
    <cfRule type="containsText" dxfId="70" priority="413" operator="containsText" text="doar plată">
      <formula>NOT(ISERROR(SEARCH("doar plată",U13)))</formula>
    </cfRule>
  </conditionalFormatting>
  <conditionalFormatting sqref="U16">
    <cfRule type="containsText" dxfId="69" priority="402" operator="containsText" text="doar plată">
      <formula>NOT(ISERROR(SEARCH("doar plată",U16)))</formula>
    </cfRule>
    <cfRule type="containsText" dxfId="68" priority="401" operator="containsText" text="CP">
      <formula>NOT(ISERROR(SEARCH("CP",U16)))</formula>
    </cfRule>
  </conditionalFormatting>
  <conditionalFormatting sqref="U20:U50">
    <cfRule type="containsText" dxfId="67" priority="738" operator="containsText" text="documente încărcate">
      <formula>NOT(ISERROR(SEARCH("documente încărcate",U20)))</formula>
    </cfRule>
  </conditionalFormatting>
  <conditionalFormatting sqref="V4">
    <cfRule type="containsText" dxfId="66" priority="127" operator="containsText" text="CP">
      <formula>NOT(ISERROR(SEARCH("CP",V4)))</formula>
    </cfRule>
  </conditionalFormatting>
  <conditionalFormatting sqref="V12 R12:T12">
    <cfRule type="containsText" dxfId="65" priority="441" operator="containsText" text="documente încărcate">
      <formula>NOT(ISERROR(SEARCH("documente încărcate",R12)))</formula>
    </cfRule>
  </conditionalFormatting>
  <conditionalFormatting sqref="V12:V14">
    <cfRule type="containsText" dxfId="64" priority="440" operator="containsText" text="doar plată">
      <formula>NOT(ISERROR(SEARCH("doar plată",V12)))</formula>
    </cfRule>
  </conditionalFormatting>
  <conditionalFormatting sqref="V12:V49">
    <cfRule type="containsText" dxfId="63" priority="118" operator="containsText" text="CP">
      <formula>NOT(ISERROR(SEARCH("CP",V12)))</formula>
    </cfRule>
  </conditionalFormatting>
  <conditionalFormatting sqref="V15:V49">
    <cfRule type="containsText" dxfId="62" priority="119" operator="containsText" text="doar plată">
      <formula>NOT(ISERROR(SEARCH("doar plată",V15)))</formula>
    </cfRule>
  </conditionalFormatting>
  <conditionalFormatting sqref="V17">
    <cfRule type="containsText" dxfId="61" priority="123" operator="containsText" text="documente încărcate">
      <formula>NOT(ISERROR(SEARCH("documente încărcate",V17)))</formula>
    </cfRule>
  </conditionalFormatting>
  <conditionalFormatting sqref="V20:V49">
    <cfRule type="containsText" dxfId="60" priority="120" operator="containsText" text="documente încărcate">
      <formula>NOT(ISERROR(SEARCH("documente încărcate",V20)))</formula>
    </cfRule>
  </conditionalFormatting>
  <conditionalFormatting sqref="W7:W49">
    <cfRule type="containsText" dxfId="59" priority="241" operator="containsText" text="doar plată">
      <formula>NOT(ISERROR(SEARCH("doar plată",W7)))</formula>
    </cfRule>
    <cfRule type="containsText" dxfId="58" priority="240" operator="containsText" text="CP">
      <formula>NOT(ISERROR(SEARCH("CP",W7)))</formula>
    </cfRule>
    <cfRule type="containsText" dxfId="57" priority="242" operator="containsText" text="documente încărcate">
      <formula>NOT(ISERROR(SEARCH("documente încărcate",W7)))</formula>
    </cfRule>
  </conditionalFormatting>
  <conditionalFormatting sqref="X12">
    <cfRule type="containsText" dxfId="56" priority="78" operator="containsText" text="documente încărcate">
      <formula>NOT(ISERROR(SEARCH("documente încărcate",X12)))</formula>
    </cfRule>
    <cfRule type="containsText" dxfId="55" priority="77" operator="containsText" text="doar plată">
      <formula>NOT(ISERROR(SEARCH("doar plată",X12)))</formula>
    </cfRule>
  </conditionalFormatting>
  <conditionalFormatting sqref="X12:X50">
    <cfRule type="containsText" dxfId="54" priority="76" operator="containsText" text="CP">
      <formula>NOT(ISERROR(SEARCH("CP",X12)))</formula>
    </cfRule>
  </conditionalFormatting>
  <conditionalFormatting sqref="X13:X50 U17">
    <cfRule type="containsText" dxfId="53" priority="414" operator="containsText" text="documente încărcate">
      <formula>NOT(ISERROR(SEARCH("documente încărcate",U13)))</formula>
    </cfRule>
  </conditionalFormatting>
  <conditionalFormatting sqref="X16:X17">
    <cfRule type="containsText" dxfId="52" priority="28" operator="containsText" text="CP">
      <formula>NOT(ISERROR(SEARCH("CP",X16)))</formula>
    </cfRule>
    <cfRule type="containsText" dxfId="51" priority="29" operator="containsText" text="doar plată">
      <formula>NOT(ISERROR(SEARCH("doar plată",X16)))</formula>
    </cfRule>
  </conditionalFormatting>
  <conditionalFormatting sqref="X17">
    <cfRule type="containsText" dxfId="50" priority="30" operator="containsText" text="documente încărcate">
      <formula>NOT(ISERROR(SEARCH("documente încărcate",X17)))</formula>
    </cfRule>
  </conditionalFormatting>
  <conditionalFormatting sqref="X7:Y11">
    <cfRule type="containsText" dxfId="49" priority="16" operator="containsText" text="CP">
      <formula>NOT(ISERROR(SEARCH("CP",X7)))</formula>
    </cfRule>
    <cfRule type="containsText" dxfId="48" priority="18" operator="containsText" text="documente încărcate">
      <formula>NOT(ISERROR(SEARCH("documente încărcate",X7)))</formula>
    </cfRule>
    <cfRule type="containsText" dxfId="47" priority="17" operator="containsText" text="doar plată">
      <formula>NOT(ISERROR(SEARCH("doar plată",X7)))</formula>
    </cfRule>
  </conditionalFormatting>
  <conditionalFormatting sqref="Y12:Y13 Y14:Z49">
    <cfRule type="containsText" dxfId="46" priority="156" operator="containsText" text="CP">
      <formula>NOT(ISERROR(SEARCH("CP",Y12)))</formula>
    </cfRule>
  </conditionalFormatting>
  <conditionalFormatting sqref="Y12:Y13 AB12:AD12">
    <cfRule type="containsText" dxfId="45" priority="169" operator="containsText" text="doar plată">
      <formula>NOT(ISERROR(SEARCH("doar plată",Y12)))</formula>
    </cfRule>
  </conditionalFormatting>
  <conditionalFormatting sqref="Y14:Z49">
    <cfRule type="containsText" dxfId="44" priority="157" operator="containsText" text="doar plată">
      <formula>NOT(ISERROR(SEARCH("doar plată",Y14)))</formula>
    </cfRule>
  </conditionalFormatting>
  <conditionalFormatting sqref="Y20:Z49">
    <cfRule type="containsText" dxfId="43" priority="158" operator="containsText" text="documente încărcate">
      <formula>NOT(ISERROR(SEARCH("documente încărcate",Y20)))</formula>
    </cfRule>
  </conditionalFormatting>
  <conditionalFormatting sqref="Y15:AA16 Y17:Z17 Y18:AA19 Z18:Z23">
    <cfRule type="containsText" dxfId="42" priority="165" operator="containsText" text="documente încărcate">
      <formula>NOT(ISERROR(SEARCH("documente încărcate",Y15)))</formula>
    </cfRule>
  </conditionalFormatting>
  <conditionalFormatting sqref="AA7:AA8 M6:AA6 Z7:Z13">
    <cfRule type="containsText" dxfId="41" priority="95" operator="containsText" text="CP">
      <formula>NOT(ISERROR(SEARCH("CP",M6)))</formula>
    </cfRule>
  </conditionalFormatting>
  <conditionalFormatting sqref="AA9:AA12">
    <cfRule type="containsText" dxfId="40" priority="79" operator="containsText" text="CP">
      <formula>NOT(ISERROR(SEARCH("CP",AA9)))</formula>
    </cfRule>
  </conditionalFormatting>
  <conditionalFormatting sqref="AA12">
    <cfRule type="containsText" dxfId="39" priority="80" operator="containsText" text="doar plată">
      <formula>NOT(ISERROR(SEARCH("doar plată",AA12)))</formula>
    </cfRule>
    <cfRule type="containsText" dxfId="38" priority="81" operator="containsText" text="documente încărcate">
      <formula>NOT(ISERROR(SEARCH("documente încărcate",AA12)))</formula>
    </cfRule>
  </conditionalFormatting>
  <conditionalFormatting sqref="AA13 Y14:Z14">
    <cfRule type="containsText" dxfId="37" priority="180" operator="containsText" text="documente încărcate">
      <formula>NOT(ISERROR(SEARCH("documente încărcate",Y13)))</formula>
    </cfRule>
  </conditionalFormatting>
  <conditionalFormatting sqref="AA14">
    <cfRule type="containsText" dxfId="36" priority="72" operator="containsText" text="documente încărcate">
      <formula>NOT(ISERROR(SEARCH("documente încărcate",AA14)))</formula>
    </cfRule>
  </conditionalFormatting>
  <conditionalFormatting sqref="AA14:AA16">
    <cfRule type="containsText" dxfId="35" priority="70" operator="containsText" text="CP">
      <formula>NOT(ISERROR(SEARCH("CP",AA14)))</formula>
    </cfRule>
    <cfRule type="containsText" dxfId="34" priority="71" operator="containsText" text="doar plată">
      <formula>NOT(ISERROR(SEARCH("doar plată",AA14)))</formula>
    </cfRule>
  </conditionalFormatting>
  <conditionalFormatting sqref="AA16:AA50">
    <cfRule type="containsText" dxfId="33" priority="2" operator="containsText" text="doar plată">
      <formula>NOT(ISERROR(SEARCH("doar plată",AA16)))</formula>
    </cfRule>
    <cfRule type="containsText" dxfId="32" priority="1" operator="containsText" text="CP">
      <formula>NOT(ISERROR(SEARCH("CP",AA16)))</formula>
    </cfRule>
  </conditionalFormatting>
  <conditionalFormatting sqref="AA17">
    <cfRule type="containsText" dxfId="31" priority="27" operator="containsText" text="documente încărcate">
      <formula>NOT(ISERROR(SEARCH("documente încărcate",AA17)))</formula>
    </cfRule>
  </conditionalFormatting>
  <conditionalFormatting sqref="AA20:AA50">
    <cfRule type="containsText" dxfId="30" priority="3" operator="containsText" text="documente încărcate">
      <formula>NOT(ISERROR(SEARCH("documente încărcate",AA20)))</formula>
    </cfRule>
  </conditionalFormatting>
  <conditionalFormatting sqref="AA13:AD13 S13:V13 X13:Y13">
    <cfRule type="containsText" dxfId="29" priority="163" operator="containsText" text="CP">
      <formula>NOT(ISERROR(SEARCH("CP",S13)))</formula>
    </cfRule>
  </conditionalFormatting>
  <conditionalFormatting sqref="AA13:AD13">
    <cfRule type="containsText" dxfId="28" priority="179" operator="containsText" text="doar plată">
      <formula>NOT(ISERROR(SEARCH("doar plată",AA13)))</formula>
    </cfRule>
  </conditionalFormatting>
  <conditionalFormatting sqref="AB4">
    <cfRule type="containsText" dxfId="27" priority="115" operator="containsText" text="CP">
      <formula>NOT(ISERROR(SEARCH("CP",AB4)))</formula>
    </cfRule>
    <cfRule type="containsText" dxfId="26" priority="116" operator="containsText" text="doar plată">
      <formula>NOT(ISERROR(SEARCH("doar plată",AB4)))</formula>
    </cfRule>
    <cfRule type="containsText" dxfId="25" priority="117" operator="containsText" text="documente încărcate">
      <formula>NOT(ISERROR(SEARCH("documente încărcate",AB4)))</formula>
    </cfRule>
  </conditionalFormatting>
  <conditionalFormatting sqref="AB14:AC49">
    <cfRule type="containsText" dxfId="24" priority="106" operator="containsText" text="doar plată">
      <formula>NOT(ISERROR(SEARCH("doar plată",AB14)))</formula>
    </cfRule>
  </conditionalFormatting>
  <conditionalFormatting sqref="AB20:AC49">
    <cfRule type="containsText" dxfId="23" priority="107" operator="containsText" text="documente încărcate">
      <formula>NOT(ISERROR(SEARCH("documente încărcate",AB20)))</formula>
    </cfRule>
  </conditionalFormatting>
  <conditionalFormatting sqref="AB6:AD10 AA11:AC11">
    <cfRule type="containsText" dxfId="22" priority="104" operator="containsText" text="documente încărcate">
      <formula>NOT(ISERROR(SEARCH("documente încărcate",AA6)))</formula>
    </cfRule>
    <cfRule type="containsText" dxfId="21" priority="103" operator="containsText" text="doar plată">
      <formula>NOT(ISERROR(SEARCH("doar plată",AA6)))</formula>
    </cfRule>
  </conditionalFormatting>
  <conditionalFormatting sqref="AB6:AD10 AB11:AC49">
    <cfRule type="containsText" dxfId="20" priority="102" operator="containsText" text="CP">
      <formula>NOT(ISERROR(SEARCH("CP",AB6)))</formula>
    </cfRule>
  </conditionalFormatting>
  <conditionalFormatting sqref="AB12:AD12 Y12:Y13">
    <cfRule type="containsText" dxfId="19" priority="170" operator="containsText" text="documente încărcate">
      <formula>NOT(ISERROR(SEARCH("documente încărcate",Y12)))</formula>
    </cfRule>
  </conditionalFormatting>
  <conditionalFormatting sqref="AB13:AD14">
    <cfRule type="containsText" dxfId="18" priority="114" operator="containsText" text="documente încărcate">
      <formula>NOT(ISERROR(SEARCH("documente încărcate",AB13)))</formula>
    </cfRule>
  </conditionalFormatting>
  <conditionalFormatting sqref="AB16:AD19 AB15:AC15">
    <cfRule type="containsText" dxfId="17" priority="112" operator="containsText" text="documente încărcate">
      <formula>NOT(ISERROR(SEARCH("documente încărcate",AB15)))</formula>
    </cfRule>
  </conditionalFormatting>
  <conditionalFormatting sqref="AD11">
    <cfRule type="containsText" dxfId="16" priority="38" operator="containsText" text="doar plată">
      <formula>NOT(ISERROR(SEARCH("doar plată",AD11)))</formula>
    </cfRule>
    <cfRule type="containsText" dxfId="15" priority="39" operator="containsText" text="documente încărcate">
      <formula>NOT(ISERROR(SEARCH("documente încărcate",AD11)))</formula>
    </cfRule>
  </conditionalFormatting>
  <conditionalFormatting sqref="AD11:AD16">
    <cfRule type="containsText" dxfId="14" priority="37" operator="containsText" text="CP">
      <formula>NOT(ISERROR(SEARCH("CP",AD11)))</formula>
    </cfRule>
  </conditionalFormatting>
  <conditionalFormatting sqref="AD14:AD16">
    <cfRule type="containsText" dxfId="13" priority="68" operator="containsText" text="doar plată">
      <formula>NOT(ISERROR(SEARCH("doar plată",AD14)))</formula>
    </cfRule>
  </conditionalFormatting>
  <conditionalFormatting sqref="AD15">
    <cfRule type="containsText" dxfId="12" priority="69" operator="containsText" text="documente încărcate">
      <formula>NOT(ISERROR(SEARCH("documente încărcate",AD15)))</formula>
    </cfRule>
  </conditionalFormatting>
  <conditionalFormatting sqref="AD16:AD20 AD22">
    <cfRule type="containsText" dxfId="11" priority="111" operator="containsText" text="doar plată">
      <formula>NOT(ISERROR(SEARCH("doar plată",AD16)))</formula>
    </cfRule>
    <cfRule type="containsText" dxfId="10" priority="110" operator="containsText" text="CP">
      <formula>NOT(ISERROR(SEARCH("CP",AD16)))</formula>
    </cfRule>
  </conditionalFormatting>
  <conditionalFormatting sqref="AD20 AD22">
    <cfRule type="containsText" dxfId="9" priority="113" operator="containsText" text="documente încărcate">
      <formula>NOT(ISERROR(SEARCH("documente încărcate",AD20)))</formula>
    </cfRule>
  </conditionalFormatting>
  <conditionalFormatting sqref="AD21">
    <cfRule type="containsText" dxfId="8" priority="64" operator="containsText" text="CP">
      <formula>NOT(ISERROR(SEARCH("CP",AD21)))</formula>
    </cfRule>
    <cfRule type="containsText" dxfId="7" priority="65" operator="containsText" text="doar plată">
      <formula>NOT(ISERROR(SEARCH("doar plată",AD21)))</formula>
    </cfRule>
  </conditionalFormatting>
  <conditionalFormatting sqref="AD21:AD22">
    <cfRule type="containsText" dxfId="6" priority="66" operator="containsText" text="documente încărcate">
      <formula>NOT(ISERROR(SEARCH("documente încărcate",AD21)))</formula>
    </cfRule>
  </conditionalFormatting>
  <conditionalFormatting sqref="AD23:AD50">
    <cfRule type="containsText" dxfId="5" priority="7" operator="containsText" text="CP">
      <formula>NOT(ISERROR(SEARCH("CP",AD23)))</formula>
    </cfRule>
    <cfRule type="containsText" dxfId="4" priority="8" operator="containsText" text="doar plată">
      <formula>NOT(ISERROR(SEARCH("doar plată",AD23)))</formula>
    </cfRule>
    <cfRule type="containsText" dxfId="3" priority="9" operator="containsText" text="documente încărcate">
      <formula>NOT(ISERROR(SEARCH("documente încărcate",AD23)))</formula>
    </cfRule>
  </conditionalFormatting>
  <pageMargins left="0.7" right="0.7" top="0.75" bottom="0.75" header="0.3" footer="0.3"/>
  <pageSetup paperSize="9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36FBD-65CA-4A7D-9FF6-96B5084CAE24}">
  <dimension ref="A2:B7"/>
  <sheetViews>
    <sheetView workbookViewId="0">
      <selection activeCell="A11" sqref="A11"/>
    </sheetView>
  </sheetViews>
  <sheetFormatPr defaultRowHeight="14.25" x14ac:dyDescent="0.45"/>
  <cols>
    <col min="1" max="1" width="38" customWidth="1"/>
    <col min="2" max="2" width="46" customWidth="1"/>
  </cols>
  <sheetData>
    <row r="2" spans="1:2" ht="18" x14ac:dyDescent="0.45">
      <c r="A2" s="11" t="s">
        <v>20</v>
      </c>
      <c r="B2" s="12" t="s">
        <v>67</v>
      </c>
    </row>
    <row r="3" spans="1:2" ht="18" x14ac:dyDescent="0.45">
      <c r="A3" s="13" t="s">
        <v>66</v>
      </c>
      <c r="B3" s="12" t="s">
        <v>68</v>
      </c>
    </row>
    <row r="4" spans="1:2" ht="18" x14ac:dyDescent="0.45">
      <c r="A4" s="14" t="s">
        <v>27</v>
      </c>
      <c r="B4" s="12" t="s">
        <v>69</v>
      </c>
    </row>
    <row r="5" spans="1:2" ht="18" x14ac:dyDescent="0.45">
      <c r="A5" s="15" t="s">
        <v>70</v>
      </c>
      <c r="B5" s="12" t="s">
        <v>71</v>
      </c>
    </row>
    <row r="6" spans="1:2" ht="18" x14ac:dyDescent="0.45">
      <c r="A6" s="11" t="s">
        <v>25</v>
      </c>
      <c r="B6" s="12" t="s">
        <v>26</v>
      </c>
    </row>
    <row r="7" spans="1:2" ht="18" x14ac:dyDescent="0.45">
      <c r="A7" s="12" t="s">
        <v>19</v>
      </c>
      <c r="B7" s="12" t="s">
        <v>72</v>
      </c>
    </row>
  </sheetData>
  <conditionalFormatting sqref="A2:A6">
    <cfRule type="containsText" dxfId="2" priority="1" operator="containsText" text="CP">
      <formula>NOT(ISERROR(SEARCH("CP",A2)))</formula>
    </cfRule>
    <cfRule type="containsText" dxfId="1" priority="2" operator="containsText" text="doar plată">
      <formula>NOT(ISERROR(SEARCH("doar plată",A2)))</formula>
    </cfRule>
    <cfRule type="containsText" dxfId="0" priority="3" operator="containsText" text="documente încărcate">
      <formula>NOT(ISERROR(SEARCH("documente încărcate",A2)))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Centralizator</vt:lpstr>
      <vt:lpstr>Legendă</vt:lpstr>
    </vt:vector>
  </TitlesOfParts>
  <Company>UEFISCDI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Ioana</cp:lastModifiedBy>
  <cp:lastPrinted>2026-06-19T11:52:20Z</cp:lastPrinted>
  <dcterms:created xsi:type="dcterms:W3CDTF">2026-05-21T06:44:08Z</dcterms:created>
  <dcterms:modified xsi:type="dcterms:W3CDTF">2026-07-10T11:45:26Z</dcterms:modified>
</cp:coreProperties>
</file>